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020" activeTab="0"/>
  </bookViews>
  <sheets>
    <sheet name="Turnier" sheetId="1" r:id="rId1"/>
  </sheets>
  <definedNames>
    <definedName name="_xlnm.Print_Area" localSheetId="0">'Turnier'!$A$1:$BD$59</definedName>
  </definedNames>
  <calcPr fullCalcOnLoad="1"/>
</workbook>
</file>

<file path=xl/sharedStrings.xml><?xml version="1.0" encoding="utf-8"?>
<sst xmlns="http://schemas.openxmlformats.org/spreadsheetml/2006/main" count="210" uniqueCount="78">
  <si>
    <t>Veranstalter</t>
  </si>
  <si>
    <t>Am</t>
  </si>
  <si>
    <t>Wochentag</t>
  </si>
  <si>
    <t>, den</t>
  </si>
  <si>
    <t>Veranstaltungsort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</si>
  <si>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</si>
  <si>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</si>
  <si>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</si>
  <si>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</si>
  <si>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</si>
  <si>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</si>
  <si>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</si>
  <si>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</si>
  <si>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</si>
  <si>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</si>
  <si>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</si>
  <si>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A1</t>
  </si>
  <si>
    <t>B1</t>
  </si>
  <si>
    <t>2.</t>
  </si>
  <si>
    <t>A2</t>
  </si>
  <si>
    <t>B2</t>
  </si>
  <si>
    <t>3.</t>
  </si>
  <si>
    <t>A3</t>
  </si>
  <si>
    <t>B3</t>
  </si>
  <si>
    <t>4.</t>
  </si>
  <si>
    <t>A4</t>
  </si>
  <si>
    <t>B4</t>
  </si>
  <si>
    <t>5.</t>
  </si>
  <si>
    <t>A5</t>
  </si>
  <si>
    <t>B5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</si>
  <si>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</si>
  <si>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</si>
  <si>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</si>
  <si>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</si>
  <si>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</si>
  <si>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</si>
  <si>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</si>
  <si>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</si>
  <si>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</si>
  <si>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</si>
  <si>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</si>
  <si>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</si>
  <si>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</si>
  <si>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</si>
  <si>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</si>
  <si>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</si>
  <si>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</si>
  <si>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</si>
  <si>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</si>
  <si>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</si>
  <si>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</si>
  <si>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</si>
  <si>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</si>
  <si>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Fußballturnier für Junioren (Jahrgang)</t>
  </si>
  <si>
    <t>Turnier</t>
  </si>
  <si>
    <t>LOGO</t>
  </si>
  <si>
    <t>Spiel um Platz 3</t>
  </si>
  <si>
    <t>Spiel um Platz 7</t>
  </si>
  <si>
    <t>4. Gruppe A</t>
  </si>
  <si>
    <t>4. Gruppe B</t>
  </si>
  <si>
    <t>1. Halbfinale</t>
  </si>
  <si>
    <t>2. Halbfinale</t>
  </si>
  <si>
    <t>Spiel um Platz 5</t>
  </si>
  <si>
    <t>3. Gruppe A</t>
  </si>
  <si>
    <t>3. Gruppe B</t>
  </si>
  <si>
    <t>V. Platzierungen</t>
  </si>
  <si>
    <t>6.</t>
  </si>
  <si>
    <t>7.</t>
  </si>
  <si>
    <t>8.</t>
  </si>
  <si>
    <t>Spiel um Platz 9</t>
  </si>
  <si>
    <t>5. Gruppe A</t>
  </si>
  <si>
    <t>5. Gruppe B</t>
  </si>
  <si>
    <t>Verlierer Spiel 23</t>
  </si>
  <si>
    <t>Verlierer Spiel 24</t>
  </si>
  <si>
    <t>Sieger Spiel 23</t>
  </si>
  <si>
    <t>Sieger Spiel 24</t>
  </si>
  <si>
    <t>9.</t>
  </si>
  <si>
    <t>10.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</si>
</sst>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2"/>
      <color rgb="FFFF000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7" borderId="38" xfId="0" applyFont="1" applyFill="1" applyBorder="1" applyAlignment="1">
      <alignment horizontal="right"/>
    </xf>
    <xf numFmtId="0" fontId="6" fillId="37" borderId="31" xfId="0" applyFont="1" applyFill="1" applyBorder="1" applyAlignment="1">
      <alignment horizontal="right"/>
    </xf>
    <xf numFmtId="0" fontId="6" fillId="37" borderId="31" xfId="0" applyFont="1" applyFill="1" applyBorder="1" applyAlignment="1">
      <alignment horizontal="left"/>
    </xf>
    <xf numFmtId="0" fontId="6" fillId="37" borderId="33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0" fillId="38" borderId="36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46" xfId="0" applyNumberForma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39" borderId="49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165" fontId="0" fillId="0" borderId="57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9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37" borderId="61" xfId="0" applyFont="1" applyFill="1" applyBorder="1" applyAlignment="1">
      <alignment horizontal="center" vertical="center"/>
    </xf>
    <xf numFmtId="165" fontId="0" fillId="0" borderId="62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34" borderId="63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165" fontId="0" fillId="0" borderId="54" xfId="0" applyNumberFormat="1" applyFont="1" applyFill="1" applyBorder="1" applyAlignment="1">
      <alignment horizontal="center" vertical="center"/>
    </xf>
    <xf numFmtId="165" fontId="0" fillId="0" borderId="58" xfId="0" applyNumberFormat="1" applyFont="1" applyFill="1" applyBorder="1" applyAlignment="1">
      <alignment horizontal="center" vertical="center"/>
    </xf>
    <xf numFmtId="0" fontId="10" fillId="41" borderId="64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"/>
      <protection hidden="1"/>
    </xf>
    <xf numFmtId="165" fontId="0" fillId="0" borderId="50" xfId="0" applyNumberFormat="1" applyFont="1" applyFill="1" applyBorder="1" applyAlignment="1">
      <alignment horizontal="center" vertical="center"/>
    </xf>
    <xf numFmtId="0" fontId="10" fillId="41" borderId="65" xfId="0" applyFont="1" applyFill="1" applyBorder="1" applyAlignment="1">
      <alignment horizontal="center" vertical="center"/>
    </xf>
    <xf numFmtId="0" fontId="10" fillId="41" borderId="6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04"/>
  <sheetViews>
    <sheetView showGridLines="0" tabSelected="1" zoomScalePageLayoutView="0" workbookViewId="0" topLeftCell="A1">
      <selection activeCell="AF26" sqref="AF26:AV26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196" t="s">
        <v>54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3"/>
      <c r="AR3" s="13"/>
      <c r="AS3" s="13"/>
      <c r="AT3" s="13"/>
      <c r="AU3" s="257" t="s">
        <v>55</v>
      </c>
      <c r="AV3" s="257"/>
      <c r="AW3" s="257"/>
      <c r="AX3" s="257"/>
      <c r="AY3" s="257"/>
      <c r="AZ3" s="257"/>
      <c r="BA3" s="257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83" s="19" customFormat="1" ht="15">
      <c r="A4" s="258" t="s">
        <v>53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0"/>
      <c r="AR4" s="20"/>
      <c r="AS4" s="20"/>
      <c r="AT4" s="20"/>
      <c r="AU4" s="257"/>
      <c r="AV4" s="257"/>
      <c r="AW4" s="257"/>
      <c r="AX4" s="257"/>
      <c r="AY4" s="257"/>
      <c r="AZ4" s="257"/>
      <c r="BA4" s="257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1</v>
      </c>
      <c r="M6" s="260" t="s">
        <v>2</v>
      </c>
      <c r="N6" s="260"/>
      <c r="O6" s="260"/>
      <c r="P6" s="260"/>
      <c r="Q6" s="260"/>
      <c r="R6" s="260"/>
      <c r="S6" s="260"/>
      <c r="T6" s="260"/>
      <c r="U6" s="19" t="s">
        <v>3</v>
      </c>
      <c r="Y6" s="261">
        <v>41287</v>
      </c>
      <c r="Z6" s="261"/>
      <c r="AA6" s="261"/>
      <c r="AB6" s="261"/>
      <c r="AC6" s="261"/>
      <c r="AD6" s="261"/>
      <c r="AE6" s="261"/>
      <c r="AF6" s="261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251"/>
      <c r="AV7" s="251"/>
      <c r="AW7" s="251"/>
      <c r="AX7" s="251"/>
      <c r="AY7" s="251"/>
      <c r="AZ7" s="251"/>
      <c r="BA7" s="251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252" t="s">
        <v>4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Q8" s="20"/>
      <c r="AR8" s="20"/>
      <c r="AS8" s="20"/>
      <c r="AT8" s="20"/>
      <c r="AU8" s="251"/>
      <c r="AV8" s="251"/>
      <c r="AW8" s="251"/>
      <c r="AX8" s="251"/>
      <c r="AY8" s="251"/>
      <c r="AZ8" s="251"/>
      <c r="BA8" s="251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5</v>
      </c>
      <c r="H10" s="253">
        <v>0.4166666666666667</v>
      </c>
      <c r="I10" s="253"/>
      <c r="J10" s="253"/>
      <c r="K10" s="253"/>
      <c r="L10" s="253"/>
      <c r="M10" s="11" t="s">
        <v>6</v>
      </c>
      <c r="T10" s="27" t="s">
        <v>7</v>
      </c>
      <c r="U10" s="254">
        <v>1</v>
      </c>
      <c r="V10" s="254"/>
      <c r="W10" s="28" t="s">
        <v>8</v>
      </c>
      <c r="X10" s="255">
        <v>0.006944444444444444</v>
      </c>
      <c r="Y10" s="255"/>
      <c r="Z10" s="255"/>
      <c r="AA10" s="255"/>
      <c r="AB10" s="255"/>
      <c r="AC10" s="11" t="s">
        <v>9</v>
      </c>
      <c r="AK10" s="27" t="s">
        <v>10</v>
      </c>
      <c r="AL10" s="255">
        <v>0.001388888888888889</v>
      </c>
      <c r="AM10" s="255"/>
      <c r="AN10" s="255"/>
      <c r="AO10" s="255"/>
      <c r="AP10" s="255"/>
      <c r="AQ10" s="75" t="s">
        <v>9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11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162" t="s">
        <v>52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 t="s">
        <v>38</v>
      </c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30"/>
      <c r="AB15" s="30"/>
      <c r="AC15" s="30"/>
      <c r="AD15" s="30"/>
      <c r="AE15" s="166" t="s">
        <v>52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8" t="s">
        <v>41</v>
      </c>
      <c r="AT15" s="168"/>
      <c r="AU15" s="168"/>
      <c r="AV15" s="168"/>
      <c r="AW15" s="168"/>
      <c r="AX15" s="168"/>
      <c r="AY15" s="168"/>
      <c r="AZ15" s="168"/>
      <c r="BA15" s="168"/>
      <c r="BB15" s="168"/>
      <c r="BC15" s="169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250" t="s">
        <v>15</v>
      </c>
      <c r="C16" s="250"/>
      <c r="D16" s="170" t="s">
        <v>16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1"/>
      <c r="AA16" s="30"/>
      <c r="AB16" s="30"/>
      <c r="AC16" s="30"/>
      <c r="AD16" s="30"/>
      <c r="AE16" s="250" t="s">
        <v>15</v>
      </c>
      <c r="AF16" s="250"/>
      <c r="AG16" s="170" t="s">
        <v>17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1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248" t="s">
        <v>18</v>
      </c>
      <c r="C17" s="248"/>
      <c r="D17" s="172" t="s">
        <v>19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/>
      <c r="AA17" s="30"/>
      <c r="AB17" s="30"/>
      <c r="AC17" s="30"/>
      <c r="AD17" s="30"/>
      <c r="AE17" s="248" t="s">
        <v>18</v>
      </c>
      <c r="AF17" s="248"/>
      <c r="AG17" s="172" t="s">
        <v>20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248" t="s">
        <v>21</v>
      </c>
      <c r="C18" s="248"/>
      <c r="D18" s="172" t="s">
        <v>22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30"/>
      <c r="AB18" s="30"/>
      <c r="AC18" s="30"/>
      <c r="AD18" s="30"/>
      <c r="AE18" s="248" t="s">
        <v>21</v>
      </c>
      <c r="AF18" s="248"/>
      <c r="AG18" s="172" t="s">
        <v>23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3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248" t="s">
        <v>24</v>
      </c>
      <c r="C19" s="248"/>
      <c r="D19" s="172" t="s">
        <v>25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3"/>
      <c r="AA19" s="30"/>
      <c r="AB19" s="30"/>
      <c r="AC19" s="30"/>
      <c r="AD19" s="30"/>
      <c r="AE19" s="248" t="s">
        <v>24</v>
      </c>
      <c r="AF19" s="248"/>
      <c r="AG19" s="172" t="s">
        <v>26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3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242" t="s">
        <v>27</v>
      </c>
      <c r="C20" s="242"/>
      <c r="D20" s="243" t="s">
        <v>28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30"/>
      <c r="AB20" s="30"/>
      <c r="AC20" s="30"/>
      <c r="AD20" s="30"/>
      <c r="AE20" s="242" t="s">
        <v>27</v>
      </c>
      <c r="AF20" s="242"/>
      <c r="AG20" s="243" t="s">
        <v>29</v>
      </c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4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30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240" t="s">
        <v>31</v>
      </c>
      <c r="C24" s="240"/>
      <c r="D24" s="241" t="s">
        <v>32</v>
      </c>
      <c r="E24" s="241"/>
      <c r="F24" s="241"/>
      <c r="G24" s="241" t="s">
        <v>33</v>
      </c>
      <c r="H24" s="241"/>
      <c r="I24" s="241"/>
      <c r="J24" s="241" t="s">
        <v>34</v>
      </c>
      <c r="K24" s="241"/>
      <c r="L24" s="241"/>
      <c r="M24" s="241"/>
      <c r="N24" s="241"/>
      <c r="O24" s="241" t="s">
        <v>35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 t="s">
        <v>36</v>
      </c>
      <c r="AX24" s="241"/>
      <c r="AY24" s="241"/>
      <c r="AZ24" s="241"/>
      <c r="BA24" s="241"/>
      <c r="BB24" s="237" t="s">
        <v>13</v>
      </c>
      <c r="BC24" s="237"/>
      <c r="BE24" s="31"/>
      <c r="BF24" s="238" t="s">
        <v>37</v>
      </c>
      <c r="BG24" s="238"/>
      <c r="BH24" s="238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227">
        <v>1</v>
      </c>
      <c r="C25" s="227"/>
      <c r="D25" s="228"/>
      <c r="E25" s="228"/>
      <c r="F25" s="228"/>
      <c r="G25" s="234" t="str">
        <f>$P$15</f>
        <v>A</v>
      </c>
      <c r="H25" s="234"/>
      <c r="I25" s="234"/>
      <c r="J25" s="239">
        <f>$H$10</f>
        <v>0.4166666666666667</v>
      </c>
      <c r="K25" s="239"/>
      <c r="L25" s="239"/>
      <c r="M25" s="239"/>
      <c r="N25" s="239"/>
      <c r="O25" s="231" t="str">
        <f>D16</f>
        <v>A1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33" t="s">
        <v>39</v>
      </c>
      <c r="AF25" s="232" t="str">
        <f>D17</f>
        <v>A2</v>
      </c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16"/>
      <c r="AX25" s="216"/>
      <c r="AY25" s="33" t="s">
        <v>40</v>
      </c>
      <c r="AZ25" s="217"/>
      <c r="BA25" s="217"/>
      <c r="BB25" s="218"/>
      <c r="BC25" s="218"/>
      <c r="BE25" s="35"/>
      <c r="BF25" s="62" t="str">
        <f>IF(ISBLANK(AW25),"0",IF(AW25&gt;AZ25,3,IF(AW25=AZ25,1,0)))</f>
        <v>0</v>
      </c>
      <c r="BG25" s="62" t="s">
        <v>40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219">
        <v>2</v>
      </c>
      <c r="C26" s="219"/>
      <c r="D26" s="220"/>
      <c r="E26" s="220"/>
      <c r="F26" s="220"/>
      <c r="G26" s="233" t="str">
        <f>$P$15</f>
        <v>A</v>
      </c>
      <c r="H26" s="233"/>
      <c r="I26" s="233"/>
      <c r="J26" s="236">
        <f aca="true" t="shared" si="0" ref="J26:J44">J25+$U$10*$X$10+$AL$10</f>
        <v>0.425</v>
      </c>
      <c r="K26" s="236"/>
      <c r="L26" s="236"/>
      <c r="M26" s="236"/>
      <c r="N26" s="236"/>
      <c r="O26" s="224" t="str">
        <f>D19</f>
        <v>A4</v>
      </c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36" t="s">
        <v>39</v>
      </c>
      <c r="AF26" s="225" t="str">
        <f>D18</f>
        <v>A3</v>
      </c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6"/>
      <c r="AX26" s="226"/>
      <c r="AY26" s="36" t="s">
        <v>40</v>
      </c>
      <c r="AZ26" s="212"/>
      <c r="BA26" s="212"/>
      <c r="BB26" s="213"/>
      <c r="BC26" s="213"/>
      <c r="BE26" s="35"/>
      <c r="BF26" s="62" t="str">
        <f aca="true" t="shared" si="1" ref="BF26:BF44">IF(ISBLANK(AW26),"0",IF(AW26&gt;AZ26,3,IF(AW26=AZ26,1,0)))</f>
        <v>0</v>
      </c>
      <c r="BG26" s="62" t="s">
        <v>40</v>
      </c>
      <c r="BH26" s="62" t="str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227">
        <v>3</v>
      </c>
      <c r="C27" s="227"/>
      <c r="D27" s="228"/>
      <c r="E27" s="228"/>
      <c r="F27" s="228"/>
      <c r="G27" s="229" t="str">
        <f>$AS$15</f>
        <v>B</v>
      </c>
      <c r="H27" s="229"/>
      <c r="I27" s="229"/>
      <c r="J27" s="230">
        <f t="shared" si="0"/>
        <v>0.4333333333333333</v>
      </c>
      <c r="K27" s="230"/>
      <c r="L27" s="230"/>
      <c r="M27" s="230"/>
      <c r="N27" s="230"/>
      <c r="O27" s="231" t="str">
        <f>AG16</f>
        <v>B1</v>
      </c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33" t="s">
        <v>39</v>
      </c>
      <c r="AF27" s="232" t="str">
        <f>AG17</f>
        <v>B2</v>
      </c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16"/>
      <c r="AX27" s="216"/>
      <c r="AY27" s="33" t="s">
        <v>40</v>
      </c>
      <c r="AZ27" s="217"/>
      <c r="BA27" s="217"/>
      <c r="BB27" s="218"/>
      <c r="BC27" s="218"/>
      <c r="BE27" s="35"/>
      <c r="BF27" s="62" t="str">
        <f t="shared" si="1"/>
        <v>0</v>
      </c>
      <c r="BG27" s="62" t="s">
        <v>40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219">
        <v>4</v>
      </c>
      <c r="C28" s="219"/>
      <c r="D28" s="220"/>
      <c r="E28" s="220"/>
      <c r="F28" s="220"/>
      <c r="G28" s="221" t="str">
        <f>$AS$15</f>
        <v>B</v>
      </c>
      <c r="H28" s="221"/>
      <c r="I28" s="222"/>
      <c r="J28" s="223">
        <f t="shared" si="0"/>
        <v>0.4416666666666666</v>
      </c>
      <c r="K28" s="223"/>
      <c r="L28" s="223"/>
      <c r="M28" s="223"/>
      <c r="N28" s="223"/>
      <c r="O28" s="224" t="str">
        <f>AG19</f>
        <v>B4</v>
      </c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36" t="s">
        <v>39</v>
      </c>
      <c r="AF28" s="225" t="str">
        <f>AG18</f>
        <v>B3</v>
      </c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6"/>
      <c r="AX28" s="226"/>
      <c r="AY28" s="36" t="s">
        <v>40</v>
      </c>
      <c r="AZ28" s="212"/>
      <c r="BA28" s="212"/>
      <c r="BB28" s="213"/>
      <c r="BC28" s="213"/>
      <c r="BE28" s="35"/>
      <c r="BF28" s="62" t="str">
        <f t="shared" si="1"/>
        <v>0</v>
      </c>
      <c r="BG28" s="62" t="s">
        <v>40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227">
        <v>5</v>
      </c>
      <c r="C29" s="227"/>
      <c r="D29" s="228"/>
      <c r="E29" s="228"/>
      <c r="F29" s="228"/>
      <c r="G29" s="234" t="str">
        <f>$P$15</f>
        <v>A</v>
      </c>
      <c r="H29" s="234"/>
      <c r="I29" s="234"/>
      <c r="J29" s="230">
        <f t="shared" si="0"/>
        <v>0.4499999999999999</v>
      </c>
      <c r="K29" s="230"/>
      <c r="L29" s="230"/>
      <c r="M29" s="230"/>
      <c r="N29" s="230"/>
      <c r="O29" s="231" t="str">
        <f>D20</f>
        <v>A5</v>
      </c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33" t="s">
        <v>39</v>
      </c>
      <c r="AF29" s="232" t="str">
        <f>D16</f>
        <v>A1</v>
      </c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16"/>
      <c r="AX29" s="216"/>
      <c r="AY29" s="33" t="s">
        <v>40</v>
      </c>
      <c r="AZ29" s="217"/>
      <c r="BA29" s="217"/>
      <c r="BB29" s="218"/>
      <c r="BC29" s="218"/>
      <c r="BE29" s="35"/>
      <c r="BF29" s="62" t="str">
        <f t="shared" si="1"/>
        <v>0</v>
      </c>
      <c r="BG29" s="62" t="s">
        <v>40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219">
        <v>6</v>
      </c>
      <c r="C30" s="219"/>
      <c r="D30" s="220"/>
      <c r="E30" s="220"/>
      <c r="F30" s="220"/>
      <c r="G30" s="233" t="str">
        <f>$P$15</f>
        <v>A</v>
      </c>
      <c r="H30" s="233"/>
      <c r="I30" s="233"/>
      <c r="J30" s="223">
        <f t="shared" si="0"/>
        <v>0.4583333333333332</v>
      </c>
      <c r="K30" s="223"/>
      <c r="L30" s="223"/>
      <c r="M30" s="223"/>
      <c r="N30" s="223"/>
      <c r="O30" s="224" t="str">
        <f>D17</f>
        <v>A2</v>
      </c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36" t="s">
        <v>39</v>
      </c>
      <c r="AF30" s="225" t="str">
        <f>D19</f>
        <v>A4</v>
      </c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6"/>
      <c r="AX30" s="226"/>
      <c r="AY30" s="36" t="s">
        <v>40</v>
      </c>
      <c r="AZ30" s="212"/>
      <c r="BA30" s="212"/>
      <c r="BB30" s="213"/>
      <c r="BC30" s="213"/>
      <c r="BE30" s="35"/>
      <c r="BF30" s="62" t="str">
        <f t="shared" si="1"/>
        <v>0</v>
      </c>
      <c r="BG30" s="62" t="s">
        <v>40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227">
        <v>7</v>
      </c>
      <c r="C31" s="227"/>
      <c r="D31" s="228"/>
      <c r="E31" s="228"/>
      <c r="F31" s="228"/>
      <c r="G31" s="229" t="str">
        <f>$AS$15</f>
        <v>B</v>
      </c>
      <c r="H31" s="229"/>
      <c r="I31" s="229"/>
      <c r="J31" s="230">
        <f t="shared" si="0"/>
        <v>0.4666666666666665</v>
      </c>
      <c r="K31" s="230"/>
      <c r="L31" s="230"/>
      <c r="M31" s="230"/>
      <c r="N31" s="230"/>
      <c r="O31" s="231" t="str">
        <f>AG20</f>
        <v>B5</v>
      </c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33" t="s">
        <v>39</v>
      </c>
      <c r="AF31" s="232" t="str">
        <f>AG16</f>
        <v>B1</v>
      </c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16"/>
      <c r="AX31" s="216"/>
      <c r="AY31" s="33" t="s">
        <v>40</v>
      </c>
      <c r="AZ31" s="217"/>
      <c r="BA31" s="217"/>
      <c r="BB31" s="218"/>
      <c r="BC31" s="218"/>
      <c r="BE31" s="35"/>
      <c r="BF31" s="62" t="str">
        <f t="shared" si="1"/>
        <v>0</v>
      </c>
      <c r="BG31" s="62" t="s">
        <v>40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A1</v>
      </c>
      <c r="BN31" s="65">
        <f>SUM($BF$25+$BH$29+$BH$34+$BF$41)</f>
        <v>0</v>
      </c>
      <c r="BO31" s="65">
        <f>SUM($AW$25+$AZ$29+$AZ$34+$AW$41)</f>
        <v>0</v>
      </c>
      <c r="BP31" s="66" t="s">
        <v>40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219">
        <v>8</v>
      </c>
      <c r="C32" s="219"/>
      <c r="D32" s="220"/>
      <c r="E32" s="220"/>
      <c r="F32" s="220"/>
      <c r="G32" s="221" t="str">
        <f>$AS$15</f>
        <v>B</v>
      </c>
      <c r="H32" s="221"/>
      <c r="I32" s="222"/>
      <c r="J32" s="235">
        <f t="shared" si="0"/>
        <v>0.4749999999999998</v>
      </c>
      <c r="K32" s="235"/>
      <c r="L32" s="235"/>
      <c r="M32" s="235"/>
      <c r="N32" s="235"/>
      <c r="O32" s="224" t="str">
        <f>AG17</f>
        <v>B2</v>
      </c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36" t="s">
        <v>39</v>
      </c>
      <c r="AF32" s="225" t="str">
        <f>AG19</f>
        <v>B4</v>
      </c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6"/>
      <c r="AX32" s="226"/>
      <c r="AY32" s="36" t="s">
        <v>40</v>
      </c>
      <c r="AZ32" s="212"/>
      <c r="BA32" s="212"/>
      <c r="BB32" s="213"/>
      <c r="BC32" s="213"/>
      <c r="BE32" s="35"/>
      <c r="BF32" s="62" t="str">
        <f t="shared" si="1"/>
        <v>0</v>
      </c>
      <c r="BG32" s="62" t="s">
        <v>40</v>
      </c>
      <c r="BH32" s="62" t="str">
        <f t="shared" si="2"/>
        <v>0</v>
      </c>
      <c r="BI32" s="60"/>
      <c r="BJ32" s="60"/>
      <c r="BK32" s="63"/>
      <c r="BL32" s="63"/>
      <c r="BM32" s="64" t="str">
        <f>$D$19</f>
        <v>A4</v>
      </c>
      <c r="BN32" s="65">
        <f>SUM($BF$26+$BH$30+$BF$34+$BH$38)</f>
        <v>0</v>
      </c>
      <c r="BO32" s="65">
        <f>SUM($AW$26+$AZ$30+$AW$34+$AZ$38)</f>
        <v>0</v>
      </c>
      <c r="BP32" s="66" t="s">
        <v>40</v>
      </c>
      <c r="BQ32" s="65">
        <f>SUM($AZ$26+$AW$30+$AZ$34+$AW$38)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227">
        <v>9</v>
      </c>
      <c r="C33" s="227"/>
      <c r="D33" s="228"/>
      <c r="E33" s="228"/>
      <c r="F33" s="228"/>
      <c r="G33" s="234" t="str">
        <f>$P$15</f>
        <v>A</v>
      </c>
      <c r="H33" s="234"/>
      <c r="I33" s="234"/>
      <c r="J33" s="230">
        <f t="shared" si="0"/>
        <v>0.4833333333333331</v>
      </c>
      <c r="K33" s="230"/>
      <c r="L33" s="230"/>
      <c r="M33" s="230"/>
      <c r="N33" s="230"/>
      <c r="O33" s="231" t="str">
        <f>D18</f>
        <v>A3</v>
      </c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33" t="s">
        <v>39</v>
      </c>
      <c r="AF33" s="232" t="str">
        <f>D20</f>
        <v>A5</v>
      </c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16"/>
      <c r="AX33" s="216"/>
      <c r="AY33" s="33" t="s">
        <v>40</v>
      </c>
      <c r="AZ33" s="217"/>
      <c r="BA33" s="217"/>
      <c r="BB33" s="218"/>
      <c r="BC33" s="218"/>
      <c r="BE33" s="35"/>
      <c r="BF33" s="62" t="str">
        <f t="shared" si="1"/>
        <v>0</v>
      </c>
      <c r="BG33" s="62" t="s">
        <v>40</v>
      </c>
      <c r="BH33" s="62" t="str">
        <f t="shared" si="2"/>
        <v>0</v>
      </c>
      <c r="BI33" s="60"/>
      <c r="BJ33" s="60"/>
      <c r="BK33" s="63"/>
      <c r="BL33" s="63"/>
      <c r="BM33" s="64" t="str">
        <f>$D$20</f>
        <v>A5</v>
      </c>
      <c r="BN33" s="65">
        <f>SUM($BF$29+$BH$33+$BF$38+$BH$42)</f>
        <v>0</v>
      </c>
      <c r="BO33" s="65">
        <f>SUM($AW$29+$AZ$33+$AW$38+$AZ$42)</f>
        <v>0</v>
      </c>
      <c r="BP33" s="66" t="s">
        <v>40</v>
      </c>
      <c r="BQ33" s="65">
        <f>SUM($AZ$29+$AW$33+$AZ$38+$AW$42)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219">
        <v>10</v>
      </c>
      <c r="C34" s="219"/>
      <c r="D34" s="220"/>
      <c r="E34" s="220"/>
      <c r="F34" s="220"/>
      <c r="G34" s="233" t="str">
        <f>$P$15</f>
        <v>A</v>
      </c>
      <c r="H34" s="233"/>
      <c r="I34" s="233"/>
      <c r="J34" s="223">
        <f t="shared" si="0"/>
        <v>0.4916666666666664</v>
      </c>
      <c r="K34" s="223"/>
      <c r="L34" s="223"/>
      <c r="M34" s="223"/>
      <c r="N34" s="223"/>
      <c r="O34" s="224" t="str">
        <f>D19</f>
        <v>A4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36" t="s">
        <v>39</v>
      </c>
      <c r="AF34" s="225" t="str">
        <f>D16</f>
        <v>A1</v>
      </c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6"/>
      <c r="AX34" s="226"/>
      <c r="AY34" s="36" t="s">
        <v>40</v>
      </c>
      <c r="AZ34" s="212"/>
      <c r="BA34" s="212"/>
      <c r="BB34" s="213"/>
      <c r="BC34" s="213"/>
      <c r="BE34" s="35"/>
      <c r="BF34" s="62" t="str">
        <f t="shared" si="1"/>
        <v>0</v>
      </c>
      <c r="BG34" s="62" t="s">
        <v>40</v>
      </c>
      <c r="BH34" s="62" t="str">
        <f t="shared" si="2"/>
        <v>0</v>
      </c>
      <c r="BI34" s="60"/>
      <c r="BJ34" s="60"/>
      <c r="BK34" s="63"/>
      <c r="BL34" s="63"/>
      <c r="BM34" s="64" t="str">
        <f>$D$18</f>
        <v>A3</v>
      </c>
      <c r="BN34" s="65">
        <f>SUM($BH$26+$BF$33+$BF$37+$BH$41)</f>
        <v>0</v>
      </c>
      <c r="BO34" s="65">
        <f>SUM($AZ$26+$AW$33+$AW$37+$AZ$41)</f>
        <v>0</v>
      </c>
      <c r="BP34" s="66" t="s">
        <v>40</v>
      </c>
      <c r="BQ34" s="65">
        <f>SUM($AW$26+$AZ$33+$AZ$37+$AW$41)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227">
        <v>11</v>
      </c>
      <c r="C35" s="227"/>
      <c r="D35" s="228"/>
      <c r="E35" s="228"/>
      <c r="F35" s="228"/>
      <c r="G35" s="229" t="str">
        <f>$AS$15</f>
        <v>B</v>
      </c>
      <c r="H35" s="229"/>
      <c r="I35" s="229"/>
      <c r="J35" s="230">
        <f t="shared" si="0"/>
        <v>0.4999999999999997</v>
      </c>
      <c r="K35" s="230"/>
      <c r="L35" s="230"/>
      <c r="M35" s="230"/>
      <c r="N35" s="230"/>
      <c r="O35" s="231" t="str">
        <f>AG18</f>
        <v>B3</v>
      </c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33" t="s">
        <v>39</v>
      </c>
      <c r="AF35" s="232" t="str">
        <f>AG20</f>
        <v>B5</v>
      </c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16"/>
      <c r="AX35" s="216"/>
      <c r="AY35" s="33" t="s">
        <v>40</v>
      </c>
      <c r="AZ35" s="217"/>
      <c r="BA35" s="217"/>
      <c r="BB35" s="218"/>
      <c r="BC35" s="218"/>
      <c r="BE35" s="35"/>
      <c r="BF35" s="62" t="str">
        <f t="shared" si="1"/>
        <v>0</v>
      </c>
      <c r="BG35" s="62" t="s">
        <v>40</v>
      </c>
      <c r="BH35" s="62" t="str">
        <f t="shared" si="2"/>
        <v>0</v>
      </c>
      <c r="BI35" s="60"/>
      <c r="BJ35" s="60"/>
      <c r="BK35" s="63"/>
      <c r="BL35" s="63"/>
      <c r="BM35" s="64" t="str">
        <f>$D$17</f>
        <v>A2</v>
      </c>
      <c r="BN35" s="65">
        <f>SUM($BH$25+$BF$30+$BH$37+$BF$42)</f>
        <v>0</v>
      </c>
      <c r="BO35" s="65">
        <f>SUM($AZ$25+$AW$30+$AZ$37+$AW$42)</f>
        <v>0</v>
      </c>
      <c r="BP35" s="66" t="s">
        <v>40</v>
      </c>
      <c r="BQ35" s="65">
        <f>SUM($AW$25+$AZ$30+$AW$37+$AZ$42)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219">
        <v>12</v>
      </c>
      <c r="C36" s="219"/>
      <c r="D36" s="220"/>
      <c r="E36" s="220"/>
      <c r="F36" s="220"/>
      <c r="G36" s="221" t="str">
        <f>$AS$15</f>
        <v>B</v>
      </c>
      <c r="H36" s="221"/>
      <c r="I36" s="222"/>
      <c r="J36" s="223">
        <f t="shared" si="0"/>
        <v>0.5083333333333331</v>
      </c>
      <c r="K36" s="223"/>
      <c r="L36" s="223"/>
      <c r="M36" s="223"/>
      <c r="N36" s="223"/>
      <c r="O36" s="224" t="str">
        <f>AG19</f>
        <v>B4</v>
      </c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36" t="s">
        <v>39</v>
      </c>
      <c r="AF36" s="225" t="str">
        <f>AG16</f>
        <v>B1</v>
      </c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6"/>
      <c r="AX36" s="226"/>
      <c r="AY36" s="36" t="s">
        <v>40</v>
      </c>
      <c r="AZ36" s="212"/>
      <c r="BA36" s="212"/>
      <c r="BB36" s="213"/>
      <c r="BC36" s="213"/>
      <c r="BE36" s="35"/>
      <c r="BF36" s="62" t="str">
        <f t="shared" si="1"/>
        <v>0</v>
      </c>
      <c r="BG36" s="62" t="s">
        <v>40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227">
        <v>13</v>
      </c>
      <c r="C37" s="227"/>
      <c r="D37" s="228"/>
      <c r="E37" s="228"/>
      <c r="F37" s="228"/>
      <c r="G37" s="234" t="str">
        <f>$P$15</f>
        <v>A</v>
      </c>
      <c r="H37" s="234"/>
      <c r="I37" s="234"/>
      <c r="J37" s="230">
        <f t="shared" si="0"/>
        <v>0.5166666666666664</v>
      </c>
      <c r="K37" s="230"/>
      <c r="L37" s="230"/>
      <c r="M37" s="230"/>
      <c r="N37" s="230"/>
      <c r="O37" s="231" t="str">
        <f>D18</f>
        <v>A3</v>
      </c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33" t="s">
        <v>39</v>
      </c>
      <c r="AF37" s="232" t="str">
        <f>D17</f>
        <v>A2</v>
      </c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16"/>
      <c r="AX37" s="216"/>
      <c r="AY37" s="33" t="s">
        <v>40</v>
      </c>
      <c r="AZ37" s="217"/>
      <c r="BA37" s="217"/>
      <c r="BB37" s="218"/>
      <c r="BC37" s="218"/>
      <c r="BE37" s="35"/>
      <c r="BF37" s="62" t="str">
        <f t="shared" si="1"/>
        <v>0</v>
      </c>
      <c r="BG37" s="62" t="s">
        <v>40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219">
        <v>14</v>
      </c>
      <c r="C38" s="219"/>
      <c r="D38" s="220"/>
      <c r="E38" s="220"/>
      <c r="F38" s="220"/>
      <c r="G38" s="233" t="str">
        <f>$P$15</f>
        <v>A</v>
      </c>
      <c r="H38" s="233"/>
      <c r="I38" s="233"/>
      <c r="J38" s="223">
        <f t="shared" si="0"/>
        <v>0.5249999999999997</v>
      </c>
      <c r="K38" s="223"/>
      <c r="L38" s="223"/>
      <c r="M38" s="223"/>
      <c r="N38" s="223"/>
      <c r="O38" s="224" t="str">
        <f>D20</f>
        <v>A5</v>
      </c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36" t="s">
        <v>39</v>
      </c>
      <c r="AF38" s="225" t="str">
        <f>D19</f>
        <v>A4</v>
      </c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6"/>
      <c r="AX38" s="226"/>
      <c r="AY38" s="36" t="s">
        <v>40</v>
      </c>
      <c r="AZ38" s="212"/>
      <c r="BA38" s="212"/>
      <c r="BB38" s="213"/>
      <c r="BC38" s="213"/>
      <c r="BE38" s="35"/>
      <c r="BF38" s="62" t="str">
        <f t="shared" si="1"/>
        <v>0</v>
      </c>
      <c r="BG38" s="62" t="s">
        <v>40</v>
      </c>
      <c r="BH38" s="62" t="str">
        <f t="shared" si="2"/>
        <v>0</v>
      </c>
      <c r="BI38" s="60"/>
      <c r="BJ38" s="60"/>
      <c r="BK38" s="63"/>
      <c r="BL38" s="63"/>
      <c r="BM38" s="64" t="str">
        <f>$AG$18</f>
        <v>B3</v>
      </c>
      <c r="BN38" s="65">
        <f>SUM($BH$28+$BF$35+$BF$39+$BH$43)</f>
        <v>0</v>
      </c>
      <c r="BO38" s="65">
        <f>SUM($AZ$28+$AW$35+$AW$39+$AZ$43)</f>
        <v>0</v>
      </c>
      <c r="BP38" s="66" t="s">
        <v>40</v>
      </c>
      <c r="BQ38" s="65">
        <f>SUM($AW$28+$AZ$35+$AZ$39+$AW$43)</f>
        <v>0</v>
      </c>
      <c r="BR38" s="67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227">
        <v>15</v>
      </c>
      <c r="C39" s="227"/>
      <c r="D39" s="228"/>
      <c r="E39" s="228"/>
      <c r="F39" s="228"/>
      <c r="G39" s="229" t="str">
        <f>$AS$15</f>
        <v>B</v>
      </c>
      <c r="H39" s="229"/>
      <c r="I39" s="229"/>
      <c r="J39" s="230">
        <f t="shared" si="0"/>
        <v>0.533333333333333</v>
      </c>
      <c r="K39" s="230"/>
      <c r="L39" s="230"/>
      <c r="M39" s="230"/>
      <c r="N39" s="230"/>
      <c r="O39" s="231" t="str">
        <f>AG18</f>
        <v>B3</v>
      </c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33" t="s">
        <v>39</v>
      </c>
      <c r="AF39" s="232" t="str">
        <f>AG17</f>
        <v>B2</v>
      </c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16"/>
      <c r="AX39" s="216"/>
      <c r="AY39" s="33" t="s">
        <v>40</v>
      </c>
      <c r="AZ39" s="217"/>
      <c r="BA39" s="217"/>
      <c r="BB39" s="218"/>
      <c r="BC39" s="218"/>
      <c r="BE39" s="35"/>
      <c r="BF39" s="62" t="str">
        <f t="shared" si="1"/>
        <v>0</v>
      </c>
      <c r="BG39" s="62" t="s">
        <v>40</v>
      </c>
      <c r="BH39" s="62" t="str">
        <f t="shared" si="2"/>
        <v>0</v>
      </c>
      <c r="BI39" s="60"/>
      <c r="BJ39" s="60"/>
      <c r="BK39" s="63"/>
      <c r="BL39" s="63"/>
      <c r="BM39" s="64" t="str">
        <f>$AG$20</f>
        <v>B5</v>
      </c>
      <c r="BN39" s="65">
        <f>SUM($BF$31+$BH$35+$BF$40+$BH$44)</f>
        <v>0</v>
      </c>
      <c r="BO39" s="65">
        <f>SUM($AW$31+$AZ$35+$AW$40+$AZ$44)</f>
        <v>0</v>
      </c>
      <c r="BP39" s="66" t="s">
        <v>40</v>
      </c>
      <c r="BQ39" s="65">
        <f>SUM($AZ$31+$AW$35+$AZ$40+$AW$44)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219">
        <v>16</v>
      </c>
      <c r="C40" s="219"/>
      <c r="D40" s="220"/>
      <c r="E40" s="220"/>
      <c r="F40" s="220"/>
      <c r="G40" s="221" t="str">
        <f>$AS$15</f>
        <v>B</v>
      </c>
      <c r="H40" s="221"/>
      <c r="I40" s="222"/>
      <c r="J40" s="223">
        <f t="shared" si="0"/>
        <v>0.5416666666666663</v>
      </c>
      <c r="K40" s="223"/>
      <c r="L40" s="223"/>
      <c r="M40" s="223"/>
      <c r="N40" s="223"/>
      <c r="O40" s="224" t="str">
        <f>AG20</f>
        <v>B5</v>
      </c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36" t="s">
        <v>39</v>
      </c>
      <c r="AF40" s="225" t="str">
        <f>AG19</f>
        <v>B4</v>
      </c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6"/>
      <c r="AX40" s="226"/>
      <c r="AY40" s="36" t="s">
        <v>40</v>
      </c>
      <c r="AZ40" s="212"/>
      <c r="BA40" s="212"/>
      <c r="BB40" s="213"/>
      <c r="BC40" s="213"/>
      <c r="BE40" s="35"/>
      <c r="BF40" s="62" t="str">
        <f t="shared" si="1"/>
        <v>0</v>
      </c>
      <c r="BG40" s="62" t="s">
        <v>40</v>
      </c>
      <c r="BH40" s="62" t="str">
        <f t="shared" si="2"/>
        <v>0</v>
      </c>
      <c r="BI40" s="60"/>
      <c r="BJ40" s="60"/>
      <c r="BK40" s="63"/>
      <c r="BL40" s="63"/>
      <c r="BM40" s="64" t="str">
        <f>$AG$17</f>
        <v>B2</v>
      </c>
      <c r="BN40" s="65">
        <f>SUM($BH$27+$BF$32+$BH$39+$BF$44)</f>
        <v>0</v>
      </c>
      <c r="BO40" s="65">
        <f>SUM($AZ$27+$AW$32+$AZ$39+$AW$44)</f>
        <v>0</v>
      </c>
      <c r="BP40" s="66" t="s">
        <v>40</v>
      </c>
      <c r="BQ40" s="65">
        <f>SUM($AW$27+$AZ$32+$AW$39+$AZ$44)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227">
        <v>17</v>
      </c>
      <c r="C41" s="227"/>
      <c r="D41" s="228"/>
      <c r="E41" s="228"/>
      <c r="F41" s="228"/>
      <c r="G41" s="234" t="str">
        <f>$P$15</f>
        <v>A</v>
      </c>
      <c r="H41" s="234"/>
      <c r="I41" s="234"/>
      <c r="J41" s="230">
        <f t="shared" si="0"/>
        <v>0.5499999999999996</v>
      </c>
      <c r="K41" s="230"/>
      <c r="L41" s="230"/>
      <c r="M41" s="230"/>
      <c r="N41" s="230"/>
      <c r="O41" s="231" t="str">
        <f>D16</f>
        <v>A1</v>
      </c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33" t="s">
        <v>39</v>
      </c>
      <c r="AF41" s="232" t="str">
        <f>D18</f>
        <v>A3</v>
      </c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16"/>
      <c r="AX41" s="216"/>
      <c r="AY41" s="33" t="s">
        <v>40</v>
      </c>
      <c r="AZ41" s="217"/>
      <c r="BA41" s="217"/>
      <c r="BB41" s="218"/>
      <c r="BC41" s="218"/>
      <c r="BE41" s="35"/>
      <c r="BF41" s="62" t="str">
        <f t="shared" si="1"/>
        <v>0</v>
      </c>
      <c r="BG41" s="62" t="s">
        <v>40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B4</v>
      </c>
      <c r="BN41" s="65">
        <f>SUM($BF$28+$BH$32+$BF$36+$BH$40)</f>
        <v>0</v>
      </c>
      <c r="BO41" s="65">
        <f>SUM($AW$28+$AZ$32+$AW$36+$AZ$40)</f>
        <v>0</v>
      </c>
      <c r="BP41" s="66" t="s">
        <v>40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219">
        <v>18</v>
      </c>
      <c r="C42" s="219"/>
      <c r="D42" s="220"/>
      <c r="E42" s="220"/>
      <c r="F42" s="220"/>
      <c r="G42" s="233" t="str">
        <f>$P$15</f>
        <v>A</v>
      </c>
      <c r="H42" s="233"/>
      <c r="I42" s="233"/>
      <c r="J42" s="223">
        <f t="shared" si="0"/>
        <v>0.5583333333333329</v>
      </c>
      <c r="K42" s="223"/>
      <c r="L42" s="223"/>
      <c r="M42" s="223"/>
      <c r="N42" s="223"/>
      <c r="O42" s="224" t="str">
        <f>D17</f>
        <v>A2</v>
      </c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36" t="s">
        <v>39</v>
      </c>
      <c r="AF42" s="225" t="str">
        <f>D20</f>
        <v>A5</v>
      </c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6"/>
      <c r="AX42" s="226"/>
      <c r="AY42" s="36" t="s">
        <v>40</v>
      </c>
      <c r="AZ42" s="212"/>
      <c r="BA42" s="212"/>
      <c r="BB42" s="213"/>
      <c r="BC42" s="213"/>
      <c r="BE42" s="35"/>
      <c r="BF42" s="62" t="str">
        <f t="shared" si="1"/>
        <v>0</v>
      </c>
      <c r="BG42" s="62" t="s">
        <v>40</v>
      </c>
      <c r="BH42" s="62" t="str">
        <f t="shared" si="2"/>
        <v>0</v>
      </c>
      <c r="BI42" s="60"/>
      <c r="BJ42" s="60"/>
      <c r="BK42" s="63"/>
      <c r="BL42" s="63"/>
      <c r="BM42" s="68" t="str">
        <f>$AG$16</f>
        <v>B1</v>
      </c>
      <c r="BN42" s="65">
        <f>SUM($BF$27+$BH$31+$BH$36+$BF$43)</f>
        <v>0</v>
      </c>
      <c r="BO42" s="65">
        <f>SUM($AW$27+$AZ$31+$AZ$36+$AW$43)</f>
        <v>0</v>
      </c>
      <c r="BP42" s="66" t="s">
        <v>40</v>
      </c>
      <c r="BQ42" s="65">
        <f>SUM($AZ$27+$AW$31+$AW$36+$AZ$43)</f>
        <v>0</v>
      </c>
      <c r="BR42" s="69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227">
        <v>19</v>
      </c>
      <c r="C43" s="227"/>
      <c r="D43" s="228"/>
      <c r="E43" s="228"/>
      <c r="F43" s="228"/>
      <c r="G43" s="229" t="str">
        <f>$AS$15</f>
        <v>B</v>
      </c>
      <c r="H43" s="229"/>
      <c r="I43" s="229"/>
      <c r="J43" s="230">
        <f t="shared" si="0"/>
        <v>0.5666666666666662</v>
      </c>
      <c r="K43" s="230"/>
      <c r="L43" s="230"/>
      <c r="M43" s="230"/>
      <c r="N43" s="230"/>
      <c r="O43" s="231" t="str">
        <f>AG16</f>
        <v>B1</v>
      </c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33" t="s">
        <v>39</v>
      </c>
      <c r="AF43" s="232" t="str">
        <f>AG18</f>
        <v>B3</v>
      </c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16"/>
      <c r="AX43" s="216"/>
      <c r="AY43" s="33" t="s">
        <v>40</v>
      </c>
      <c r="AZ43" s="217"/>
      <c r="BA43" s="217"/>
      <c r="BB43" s="218"/>
      <c r="BC43" s="218"/>
      <c r="BE43" s="35"/>
      <c r="BF43" s="62" t="str">
        <f t="shared" si="1"/>
        <v>0</v>
      </c>
      <c r="BG43" s="62" t="s">
        <v>40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219">
        <v>20</v>
      </c>
      <c r="C44" s="219"/>
      <c r="D44" s="220"/>
      <c r="E44" s="220"/>
      <c r="F44" s="220"/>
      <c r="G44" s="221" t="str">
        <f>$AS$15</f>
        <v>B</v>
      </c>
      <c r="H44" s="221"/>
      <c r="I44" s="222"/>
      <c r="J44" s="223">
        <f t="shared" si="0"/>
        <v>0.5749999999999995</v>
      </c>
      <c r="K44" s="223"/>
      <c r="L44" s="223"/>
      <c r="M44" s="223"/>
      <c r="N44" s="223"/>
      <c r="O44" s="224" t="str">
        <f>AG17</f>
        <v>B2</v>
      </c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36" t="s">
        <v>39</v>
      </c>
      <c r="AF44" s="225" t="str">
        <f>AG20</f>
        <v>B5</v>
      </c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6"/>
      <c r="AX44" s="226"/>
      <c r="AY44" s="36" t="s">
        <v>40</v>
      </c>
      <c r="AZ44" s="212"/>
      <c r="BA44" s="212"/>
      <c r="BB44" s="213"/>
      <c r="BC44" s="213"/>
      <c r="BF44" s="62" t="str">
        <f t="shared" si="1"/>
        <v>0</v>
      </c>
      <c r="BG44" s="62" t="s">
        <v>40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42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214" t="s">
        <v>12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 t="s">
        <v>43</v>
      </c>
      <c r="Q48" s="214"/>
      <c r="R48" s="214"/>
      <c r="S48" s="214" t="s">
        <v>44</v>
      </c>
      <c r="T48" s="214"/>
      <c r="U48" s="214"/>
      <c r="V48" s="214"/>
      <c r="W48" s="214"/>
      <c r="X48" s="214" t="s">
        <v>45</v>
      </c>
      <c r="Y48" s="214"/>
      <c r="Z48" s="214"/>
      <c r="AA48" s="37"/>
      <c r="AB48" s="37"/>
      <c r="AC48" s="37"/>
      <c r="AD48" s="37"/>
      <c r="AE48" s="215" t="s">
        <v>14</v>
      </c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 t="s">
        <v>43</v>
      </c>
      <c r="AT48" s="215"/>
      <c r="AU48" s="215"/>
      <c r="AV48" s="215" t="s">
        <v>44</v>
      </c>
      <c r="AW48" s="215"/>
      <c r="AX48" s="215"/>
      <c r="AY48" s="215"/>
      <c r="AZ48" s="215"/>
      <c r="BA48" s="215" t="s">
        <v>45</v>
      </c>
      <c r="BB48" s="215"/>
      <c r="BC48" s="215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207" t="s">
        <v>15</v>
      </c>
      <c r="C49" s="207"/>
      <c r="D49" s="208">
        <f>IF(ISBLANK($AZ$25),"",BM31)</f>
      </c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>
        <f>IF(ISBLANK($AZ$25),"",BN31)</f>
      </c>
      <c r="Q49" s="209"/>
      <c r="R49" s="209"/>
      <c r="S49" s="210">
        <f>IF(ISBLANK($AZ$25),"",BO31)</f>
      </c>
      <c r="T49" s="210"/>
      <c r="U49" s="40" t="s">
        <v>40</v>
      </c>
      <c r="V49" s="210">
        <f>IF(ISBLANK($AZ$25),"",BQ31)</f>
      </c>
      <c r="W49" s="210"/>
      <c r="X49" s="211">
        <f>IF(ISBLANK($AZ$25),"",BR31)</f>
      </c>
      <c r="Y49" s="211"/>
      <c r="Z49" s="211"/>
      <c r="AA49" s="30"/>
      <c r="AB49" s="30"/>
      <c r="AC49" s="30"/>
      <c r="AD49" s="30"/>
      <c r="AE49" s="207" t="s">
        <v>15</v>
      </c>
      <c r="AF49" s="207"/>
      <c r="AG49" s="208">
        <f>IF(ISBLANK($AZ$27),"",BM38)</f>
      </c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9">
        <f>IF(ISBLANK($AZ$27),"",BN38)</f>
      </c>
      <c r="AT49" s="209"/>
      <c r="AU49" s="209"/>
      <c r="AV49" s="210">
        <f>IF(ISBLANK($AZ$27),"",BO38)</f>
      </c>
      <c r="AW49" s="210"/>
      <c r="AX49" s="40" t="s">
        <v>40</v>
      </c>
      <c r="AY49" s="210">
        <f>IF(ISBLANK($AZ$27),"",BQ38)</f>
      </c>
      <c r="AZ49" s="210"/>
      <c r="BA49" s="211">
        <f>IF(ISBLANK($AZ$27),"",AV49-AY49)</f>
      </c>
      <c r="BB49" s="211"/>
      <c r="BC49" s="211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202" t="s">
        <v>18</v>
      </c>
      <c r="C50" s="202"/>
      <c r="D50" s="203">
        <f>IF(ISBLANK($AZ$25),"",BM32)</f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>
        <f>IF(ISBLANK($AZ$25),"",BN32)</f>
      </c>
      <c r="Q50" s="204"/>
      <c r="R50" s="204"/>
      <c r="S50" s="205">
        <f>IF(ISBLANK($AZ$25),"",BO32)</f>
      </c>
      <c r="T50" s="205"/>
      <c r="U50" s="41" t="s">
        <v>40</v>
      </c>
      <c r="V50" s="205">
        <f>IF(ISBLANK($AZ$25),"",BQ32)</f>
      </c>
      <c r="W50" s="205"/>
      <c r="X50" s="206">
        <f>IF(ISBLANK($AZ$25),"",BR32)</f>
      </c>
      <c r="Y50" s="206"/>
      <c r="Z50" s="206"/>
      <c r="AA50" s="30"/>
      <c r="AB50" s="30"/>
      <c r="AC50" s="30"/>
      <c r="AD50" s="30"/>
      <c r="AE50" s="202" t="s">
        <v>18</v>
      </c>
      <c r="AF50" s="202"/>
      <c r="AG50" s="203">
        <f>IF(ISBLANK($AZ$27),"",BM39)</f>
      </c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4">
        <f>IF(ISBLANK($AZ$27),"",BN39)</f>
      </c>
      <c r="AT50" s="204"/>
      <c r="AU50" s="204"/>
      <c r="AV50" s="205">
        <f>IF(ISBLANK($AZ$27),"",BO39)</f>
      </c>
      <c r="AW50" s="205"/>
      <c r="AX50" s="41" t="s">
        <v>40</v>
      </c>
      <c r="AY50" s="205">
        <f>IF(ISBLANK($AZ$27),"",BQ39)</f>
      </c>
      <c r="AZ50" s="205"/>
      <c r="BA50" s="206">
        <f>IF(ISBLANK($AZ$27),"",AV50-AY50)</f>
      </c>
      <c r="BB50" s="206"/>
      <c r="BC50" s="206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202" t="s">
        <v>21</v>
      </c>
      <c r="C51" s="202"/>
      <c r="D51" s="203">
        <f>IF(ISBLANK($AZ$25),"",BM33)</f>
      </c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4">
        <f>IF(ISBLANK($AZ$25),"",BN33)</f>
      </c>
      <c r="Q51" s="204"/>
      <c r="R51" s="204"/>
      <c r="S51" s="205">
        <f>IF(ISBLANK($AZ$25),"",BO33)</f>
      </c>
      <c r="T51" s="205"/>
      <c r="U51" s="41" t="s">
        <v>40</v>
      </c>
      <c r="V51" s="205">
        <f>IF(ISBLANK($AZ$25),"",BQ33)</f>
      </c>
      <c r="W51" s="205"/>
      <c r="X51" s="206">
        <f>IF(ISBLANK($AZ$25),"",BR33)</f>
      </c>
      <c r="Y51" s="206"/>
      <c r="Z51" s="206"/>
      <c r="AA51" s="30"/>
      <c r="AB51" s="30"/>
      <c r="AC51" s="30"/>
      <c r="AD51" s="30"/>
      <c r="AE51" s="202" t="s">
        <v>21</v>
      </c>
      <c r="AF51" s="202"/>
      <c r="AG51" s="203">
        <f>IF(ISBLANK($AZ$27),"",BM40)</f>
      </c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4">
        <f>IF(ISBLANK($AZ$27),"",BN40)</f>
      </c>
      <c r="AT51" s="204"/>
      <c r="AU51" s="204"/>
      <c r="AV51" s="205">
        <f>IF(ISBLANK($AZ$27),"",BO40)</f>
      </c>
      <c r="AW51" s="205"/>
      <c r="AX51" s="41" t="s">
        <v>40</v>
      </c>
      <c r="AY51" s="205">
        <f>IF(ISBLANK($AZ$27),"",BQ40)</f>
      </c>
      <c r="AZ51" s="205"/>
      <c r="BA51" s="206">
        <f>IF(ISBLANK($AZ$27),"",AV51-AY51)</f>
      </c>
      <c r="BB51" s="206"/>
      <c r="BC51" s="206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202" t="s">
        <v>24</v>
      </c>
      <c r="C52" s="202"/>
      <c r="D52" s="203">
        <f>IF(ISBLANK($AZ$25),"",BM34)</f>
      </c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4">
        <f>IF(ISBLANK($AZ$25),"",BN34)</f>
      </c>
      <c r="Q52" s="204"/>
      <c r="R52" s="204"/>
      <c r="S52" s="205">
        <f>IF(ISBLANK($AZ$25),"",BO34)</f>
      </c>
      <c r="T52" s="205"/>
      <c r="U52" s="41" t="s">
        <v>40</v>
      </c>
      <c r="V52" s="205">
        <f>IF(ISBLANK($AZ$25),"",BQ34)</f>
      </c>
      <c r="W52" s="205"/>
      <c r="X52" s="206">
        <f>IF(ISBLANK($AZ$25),"",BR34)</f>
      </c>
      <c r="Y52" s="206"/>
      <c r="Z52" s="206"/>
      <c r="AA52" s="30"/>
      <c r="AB52" s="30"/>
      <c r="AC52" s="30"/>
      <c r="AD52" s="30"/>
      <c r="AE52" s="202" t="s">
        <v>24</v>
      </c>
      <c r="AF52" s="202"/>
      <c r="AG52" s="203">
        <f>IF(ISBLANK($AZ$27),"",BM41)</f>
      </c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4">
        <f>IF(ISBLANK($AZ$27),"",BN41)</f>
      </c>
      <c r="AT52" s="204"/>
      <c r="AU52" s="204"/>
      <c r="AV52" s="205">
        <f>IF(ISBLANK($AZ$27),"",BO41)</f>
      </c>
      <c r="AW52" s="205"/>
      <c r="AX52" s="41" t="s">
        <v>40</v>
      </c>
      <c r="AY52" s="205">
        <f>IF(ISBLANK($AZ$27),"",BQ41)</f>
      </c>
      <c r="AZ52" s="205"/>
      <c r="BA52" s="206">
        <f>IF(ISBLANK($AZ$27),"",AV52-AY52)</f>
      </c>
      <c r="BB52" s="206"/>
      <c r="BC52" s="206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97" t="s">
        <v>27</v>
      </c>
      <c r="C53" s="197"/>
      <c r="D53" s="198">
        <f>IF(ISBLANK($AZ$25),"",BM35)</f>
      </c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9">
        <f>IF(ISBLANK($AZ$25),"",BN35)</f>
      </c>
      <c r="Q53" s="199"/>
      <c r="R53" s="199"/>
      <c r="S53" s="200">
        <f>IF(ISBLANK($AZ$25),"",BO35)</f>
      </c>
      <c r="T53" s="200"/>
      <c r="U53" s="42" t="s">
        <v>40</v>
      </c>
      <c r="V53" s="200">
        <f>IF(ISBLANK($AZ$25),"",BQ35)</f>
      </c>
      <c r="W53" s="200"/>
      <c r="X53" s="201">
        <f>IF(ISBLANK($AZ$25),"",BR35)</f>
      </c>
      <c r="Y53" s="201"/>
      <c r="Z53" s="201"/>
      <c r="AA53" s="30"/>
      <c r="AB53" s="30"/>
      <c r="AC53" s="30"/>
      <c r="AD53" s="30"/>
      <c r="AE53" s="197" t="s">
        <v>27</v>
      </c>
      <c r="AF53" s="197"/>
      <c r="AG53" s="198">
        <f>IF(ISBLANK($AZ$27),"",BM42)</f>
      </c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9">
        <f>IF(ISBLANK($AZ$27),"",BN42)</f>
      </c>
      <c r="AT53" s="199"/>
      <c r="AU53" s="199"/>
      <c r="AV53" s="200">
        <f>IF(ISBLANK($AZ$27),"",BO42)</f>
      </c>
      <c r="AW53" s="200"/>
      <c r="AX53" s="42" t="s">
        <v>40</v>
      </c>
      <c r="AY53" s="200">
        <f>IF(ISBLANK($AZ$27),"",BQ42)</f>
      </c>
      <c r="AZ53" s="200"/>
      <c r="BA53" s="201">
        <f>IF(ISBLANK($AZ$27),"",AV53-AY53)</f>
      </c>
      <c r="BB53" s="201"/>
      <c r="BC53" s="201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95" t="str">
        <f>$A$2</f>
        <v>Veranstalter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196" t="str">
        <f>$A$3</f>
        <v>Turnier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46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5</v>
      </c>
      <c r="H61" s="245">
        <f>$J$44+$U$61*$X$61</f>
        <v>0.5819444444444439</v>
      </c>
      <c r="I61" s="245"/>
      <c r="J61" s="245"/>
      <c r="K61" s="245"/>
      <c r="L61" s="245"/>
      <c r="M61" s="77" t="s">
        <v>6</v>
      </c>
      <c r="N61" s="19"/>
      <c r="O61" s="19"/>
      <c r="P61" s="19"/>
      <c r="Q61" s="19"/>
      <c r="R61" s="19"/>
      <c r="S61" s="19"/>
      <c r="T61" s="78" t="s">
        <v>7</v>
      </c>
      <c r="U61" s="246">
        <v>1</v>
      </c>
      <c r="V61" s="246"/>
      <c r="W61" s="79" t="s">
        <v>8</v>
      </c>
      <c r="X61" s="247">
        <v>0.006944444444444444</v>
      </c>
      <c r="Y61" s="247"/>
      <c r="Z61" s="247"/>
      <c r="AA61" s="247"/>
      <c r="AB61" s="247"/>
      <c r="AC61" s="77" t="s">
        <v>9</v>
      </c>
      <c r="AD61" s="19"/>
      <c r="AE61" s="19"/>
      <c r="AF61" s="19"/>
      <c r="AG61" s="19"/>
      <c r="AH61" s="19"/>
      <c r="AI61" s="19"/>
      <c r="AJ61" s="19"/>
      <c r="AK61" s="78" t="s">
        <v>10</v>
      </c>
      <c r="AL61" s="247">
        <v>0.001388888888888889</v>
      </c>
      <c r="AM61" s="247"/>
      <c r="AN61" s="247"/>
      <c r="AO61" s="247"/>
      <c r="AP61" s="247"/>
      <c r="AQ61" s="77" t="s">
        <v>9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6.5" thickBot="1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2:55" ht="13.5" thickBot="1">
      <c r="B63" s="174" t="s">
        <v>31</v>
      </c>
      <c r="C63" s="175"/>
      <c r="D63" s="176"/>
      <c r="E63" s="177"/>
      <c r="F63" s="177"/>
      <c r="G63" s="177"/>
      <c r="H63" s="177"/>
      <c r="I63" s="178"/>
      <c r="J63" s="179" t="s">
        <v>34</v>
      </c>
      <c r="K63" s="180"/>
      <c r="L63" s="180"/>
      <c r="M63" s="180"/>
      <c r="N63" s="181"/>
      <c r="O63" s="179" t="s">
        <v>69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1"/>
      <c r="AW63" s="179" t="s">
        <v>36</v>
      </c>
      <c r="AX63" s="180"/>
      <c r="AY63" s="180"/>
      <c r="AZ63" s="180"/>
      <c r="BA63" s="181"/>
      <c r="BB63" s="179"/>
      <c r="BC63" s="182"/>
    </row>
    <row r="64" spans="2:55" ht="12.75">
      <c r="B64" s="113">
        <v>21</v>
      </c>
      <c r="C64" s="98"/>
      <c r="D64" s="113"/>
      <c r="E64" s="98"/>
      <c r="F64" s="98"/>
      <c r="G64" s="98"/>
      <c r="H64" s="98"/>
      <c r="I64" s="99"/>
      <c r="J64" s="115">
        <f>H61</f>
        <v>0.5819444444444439</v>
      </c>
      <c r="K64" s="116"/>
      <c r="L64" s="116"/>
      <c r="M64" s="116"/>
      <c r="N64" s="117"/>
      <c r="O64" s="121">
        <f>IF($S$49=0,"",$D$53)</f>
      </c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80" t="s">
        <v>39</v>
      </c>
      <c r="AF64" s="122">
        <f>IF(O64="","",$AG$53)</f>
      </c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3"/>
      <c r="AW64" s="124"/>
      <c r="AX64" s="125"/>
      <c r="AY64" s="125"/>
      <c r="AZ64" s="125"/>
      <c r="BA64" s="128"/>
      <c r="BB64" s="98"/>
      <c r="BC64" s="99"/>
    </row>
    <row r="65" spans="2:55" ht="13.5" thickBot="1">
      <c r="B65" s="114"/>
      <c r="C65" s="100"/>
      <c r="D65" s="114"/>
      <c r="E65" s="100"/>
      <c r="F65" s="100"/>
      <c r="G65" s="100"/>
      <c r="H65" s="100"/>
      <c r="I65" s="101"/>
      <c r="J65" s="118"/>
      <c r="K65" s="119"/>
      <c r="L65" s="119"/>
      <c r="M65" s="119"/>
      <c r="N65" s="120"/>
      <c r="O65" s="102" t="s">
        <v>70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81"/>
      <c r="AF65" s="103" t="s">
        <v>71</v>
      </c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4"/>
      <c r="AW65" s="126"/>
      <c r="AX65" s="127"/>
      <c r="AY65" s="127"/>
      <c r="AZ65" s="127"/>
      <c r="BA65" s="129"/>
      <c r="BB65" s="100"/>
      <c r="BC65" s="101"/>
    </row>
    <row r="66" ht="13.5" thickBot="1">
      <c r="BC66" s="77"/>
    </row>
    <row r="67" spans="2:55" ht="13.5" thickBot="1">
      <c r="B67" s="187" t="s">
        <v>31</v>
      </c>
      <c r="C67" s="188"/>
      <c r="D67" s="189"/>
      <c r="E67" s="190"/>
      <c r="F67" s="190"/>
      <c r="G67" s="190"/>
      <c r="H67" s="190"/>
      <c r="I67" s="191"/>
      <c r="J67" s="192" t="s">
        <v>34</v>
      </c>
      <c r="K67" s="193"/>
      <c r="L67" s="193"/>
      <c r="M67" s="193"/>
      <c r="N67" s="194"/>
      <c r="O67" s="192" t="s">
        <v>57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4"/>
      <c r="AW67" s="192" t="str">
        <f>AW63</f>
        <v>Ergebnis</v>
      </c>
      <c r="AX67" s="193"/>
      <c r="AY67" s="193"/>
      <c r="AZ67" s="193"/>
      <c r="BA67" s="194"/>
      <c r="BB67" s="192"/>
      <c r="BC67" s="249"/>
    </row>
    <row r="68" spans="2:55" ht="12.75">
      <c r="B68" s="113">
        <v>22</v>
      </c>
      <c r="C68" s="98"/>
      <c r="D68" s="113"/>
      <c r="E68" s="98"/>
      <c r="F68" s="98"/>
      <c r="G68" s="98"/>
      <c r="H68" s="98"/>
      <c r="I68" s="99"/>
      <c r="J68" s="115">
        <f>J64+$U$61*$X$61+$AL$61</f>
        <v>0.5902777777777772</v>
      </c>
      <c r="K68" s="116"/>
      <c r="L68" s="116"/>
      <c r="M68" s="116"/>
      <c r="N68" s="117"/>
      <c r="O68" s="121">
        <f>IF($S$49=0,"",$D$52)</f>
      </c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80" t="s">
        <v>39</v>
      </c>
      <c r="AF68" s="122">
        <f>IF(O68="","",$AG$52)</f>
      </c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3"/>
      <c r="AW68" s="124"/>
      <c r="AX68" s="125"/>
      <c r="AY68" s="125"/>
      <c r="AZ68" s="125"/>
      <c r="BA68" s="128"/>
      <c r="BB68" s="98"/>
      <c r="BC68" s="99"/>
    </row>
    <row r="69" spans="2:55" ht="13.5" thickBot="1">
      <c r="B69" s="114"/>
      <c r="C69" s="100"/>
      <c r="D69" s="114"/>
      <c r="E69" s="100"/>
      <c r="F69" s="100"/>
      <c r="G69" s="100"/>
      <c r="H69" s="100"/>
      <c r="I69" s="101"/>
      <c r="J69" s="118"/>
      <c r="K69" s="119"/>
      <c r="L69" s="119"/>
      <c r="M69" s="119"/>
      <c r="N69" s="120"/>
      <c r="O69" s="102" t="s">
        <v>58</v>
      </c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81"/>
      <c r="AF69" s="103" t="s">
        <v>59</v>
      </c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4"/>
      <c r="AW69" s="126"/>
      <c r="AX69" s="127"/>
      <c r="AY69" s="127"/>
      <c r="AZ69" s="127"/>
      <c r="BA69" s="129"/>
      <c r="BB69" s="100"/>
      <c r="BC69" s="101"/>
    </row>
    <row r="70" ht="13.5" thickBot="1">
      <c r="BC70" s="77"/>
    </row>
    <row r="71" spans="2:55" ht="13.5" thickBot="1">
      <c r="B71" s="157" t="s">
        <v>31</v>
      </c>
      <c r="C71" s="158"/>
      <c r="D71" s="159"/>
      <c r="E71" s="160"/>
      <c r="F71" s="160"/>
      <c r="G71" s="160"/>
      <c r="H71" s="160"/>
      <c r="I71" s="161"/>
      <c r="J71" s="153" t="s">
        <v>34</v>
      </c>
      <c r="K71" s="154"/>
      <c r="L71" s="154"/>
      <c r="M71" s="154"/>
      <c r="N71" s="155"/>
      <c r="O71" s="153" t="s">
        <v>60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5"/>
      <c r="AW71" s="153" t="str">
        <f>AW67</f>
        <v>Ergebnis</v>
      </c>
      <c r="AX71" s="154"/>
      <c r="AY71" s="154"/>
      <c r="AZ71" s="154"/>
      <c r="BA71" s="155"/>
      <c r="BB71" s="153"/>
      <c r="BC71" s="156"/>
    </row>
    <row r="72" spans="2:55" ht="12.75">
      <c r="B72" s="113">
        <v>23</v>
      </c>
      <c r="C72" s="98"/>
      <c r="D72" s="113"/>
      <c r="E72" s="98"/>
      <c r="F72" s="98"/>
      <c r="G72" s="98"/>
      <c r="H72" s="98"/>
      <c r="I72" s="99"/>
      <c r="J72" s="115">
        <f>J68+$U$61*$X$61+$AL$61</f>
        <v>0.5986111111111105</v>
      </c>
      <c r="K72" s="116"/>
      <c r="L72" s="116"/>
      <c r="M72" s="116"/>
      <c r="N72" s="117"/>
      <c r="O72" s="121">
        <f>IF($S$49=0,"",$AG$49)</f>
      </c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80" t="s">
        <v>39</v>
      </c>
      <c r="AF72" s="122">
        <f>IF(O72="","",$D$50)</f>
      </c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3"/>
      <c r="AW72" s="124"/>
      <c r="AX72" s="125"/>
      <c r="AY72" s="125"/>
      <c r="AZ72" s="125"/>
      <c r="BA72" s="128"/>
      <c r="BB72" s="98"/>
      <c r="BC72" s="99"/>
    </row>
    <row r="73" spans="2:55" ht="13.5" thickBot="1">
      <c r="B73" s="114"/>
      <c r="C73" s="100"/>
      <c r="D73" s="114"/>
      <c r="E73" s="100"/>
      <c r="F73" s="100"/>
      <c r="G73" s="100"/>
      <c r="H73" s="100"/>
      <c r="I73" s="101"/>
      <c r="J73" s="118"/>
      <c r="K73" s="119"/>
      <c r="L73" s="119"/>
      <c r="M73" s="119"/>
      <c r="N73" s="120"/>
      <c r="O73" s="102" t="s">
        <v>51</v>
      </c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81"/>
      <c r="AF73" s="103" t="s">
        <v>47</v>
      </c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4"/>
      <c r="AW73" s="126"/>
      <c r="AX73" s="127"/>
      <c r="AY73" s="127"/>
      <c r="AZ73" s="127"/>
      <c r="BA73" s="129"/>
      <c r="BB73" s="100"/>
      <c r="BC73" s="101"/>
    </row>
    <row r="74" ht="13.5" thickBot="1">
      <c r="BC74" s="77"/>
    </row>
    <row r="75" spans="2:55" ht="13.5" thickBot="1">
      <c r="B75" s="157" t="s">
        <v>31</v>
      </c>
      <c r="C75" s="158"/>
      <c r="D75" s="159"/>
      <c r="E75" s="160"/>
      <c r="F75" s="160"/>
      <c r="G75" s="160"/>
      <c r="H75" s="160"/>
      <c r="I75" s="161"/>
      <c r="J75" s="153" t="s">
        <v>34</v>
      </c>
      <c r="K75" s="154"/>
      <c r="L75" s="154"/>
      <c r="M75" s="154"/>
      <c r="N75" s="155"/>
      <c r="O75" s="153" t="s">
        <v>61</v>
      </c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5"/>
      <c r="AW75" s="153" t="str">
        <f>AW71</f>
        <v>Ergebnis</v>
      </c>
      <c r="AX75" s="154"/>
      <c r="AY75" s="154"/>
      <c r="AZ75" s="154"/>
      <c r="BA75" s="155"/>
      <c r="BB75" s="153"/>
      <c r="BC75" s="156"/>
    </row>
    <row r="76" spans="2:55" ht="12.75">
      <c r="B76" s="113">
        <v>24</v>
      </c>
      <c r="C76" s="98"/>
      <c r="D76" s="113"/>
      <c r="E76" s="98"/>
      <c r="F76" s="98"/>
      <c r="G76" s="98"/>
      <c r="H76" s="98"/>
      <c r="I76" s="99"/>
      <c r="J76" s="115">
        <f>J72+$U$61*$X$61+$AL$61</f>
        <v>0.6069444444444438</v>
      </c>
      <c r="K76" s="116"/>
      <c r="L76" s="116"/>
      <c r="M76" s="116"/>
      <c r="N76" s="117"/>
      <c r="O76" s="121">
        <f>IF($S$49=0,"",$D$49)</f>
      </c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80" t="s">
        <v>39</v>
      </c>
      <c r="AF76" s="122">
        <f>IF(O76="","",$AG$50)</f>
      </c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3"/>
      <c r="AW76" s="124"/>
      <c r="AX76" s="125"/>
      <c r="AY76" s="125"/>
      <c r="AZ76" s="125"/>
      <c r="BA76" s="128"/>
      <c r="BB76" s="98"/>
      <c r="BC76" s="99"/>
    </row>
    <row r="77" spans="2:55" ht="13.5" thickBot="1">
      <c r="B77" s="114"/>
      <c r="C77" s="100"/>
      <c r="D77" s="114"/>
      <c r="E77" s="100"/>
      <c r="F77" s="100"/>
      <c r="G77" s="100"/>
      <c r="H77" s="100"/>
      <c r="I77" s="101"/>
      <c r="J77" s="118"/>
      <c r="K77" s="119"/>
      <c r="L77" s="119"/>
      <c r="M77" s="119"/>
      <c r="N77" s="120"/>
      <c r="O77" s="102" t="s">
        <v>50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81"/>
      <c r="AF77" s="103" t="s">
        <v>48</v>
      </c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4"/>
      <c r="AW77" s="126"/>
      <c r="AX77" s="127"/>
      <c r="AY77" s="127"/>
      <c r="AZ77" s="127"/>
      <c r="BA77" s="129"/>
      <c r="BB77" s="100"/>
      <c r="BC77" s="101"/>
    </row>
    <row r="78" ht="13.5" thickBot="1">
      <c r="BC78" s="77"/>
    </row>
    <row r="79" spans="2:55" ht="13.5" thickBot="1">
      <c r="B79" s="144" t="s">
        <v>31</v>
      </c>
      <c r="C79" s="145"/>
      <c r="D79" s="146"/>
      <c r="E79" s="147"/>
      <c r="F79" s="147"/>
      <c r="G79" s="147"/>
      <c r="H79" s="147"/>
      <c r="I79" s="148"/>
      <c r="J79" s="149" t="s">
        <v>34</v>
      </c>
      <c r="K79" s="150"/>
      <c r="L79" s="150"/>
      <c r="M79" s="150"/>
      <c r="N79" s="151"/>
      <c r="O79" s="149" t="s">
        <v>62</v>
      </c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1"/>
      <c r="AW79" s="149" t="str">
        <f>AW75</f>
        <v>Ergebnis</v>
      </c>
      <c r="AX79" s="150"/>
      <c r="AY79" s="150"/>
      <c r="AZ79" s="150"/>
      <c r="BA79" s="151"/>
      <c r="BB79" s="149"/>
      <c r="BC79" s="152"/>
    </row>
    <row r="80" spans="2:55" ht="12.75">
      <c r="B80" s="113">
        <v>25</v>
      </c>
      <c r="C80" s="98"/>
      <c r="D80" s="113"/>
      <c r="E80" s="98"/>
      <c r="F80" s="98"/>
      <c r="G80" s="98"/>
      <c r="H80" s="98"/>
      <c r="I80" s="99"/>
      <c r="J80" s="115">
        <f>J76+$U$61*$X$61+$AL$61</f>
        <v>0.6152777777777771</v>
      </c>
      <c r="K80" s="116"/>
      <c r="L80" s="116"/>
      <c r="M80" s="116"/>
      <c r="N80" s="117"/>
      <c r="O80" s="121">
        <f>IF($S$49=0,"",$D$51)</f>
      </c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80" t="s">
        <v>39</v>
      </c>
      <c r="AF80" s="122">
        <f>IF(O80="","",$AG$51)</f>
      </c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3"/>
      <c r="AW80" s="124"/>
      <c r="AX80" s="125"/>
      <c r="AY80" s="125"/>
      <c r="AZ80" s="125"/>
      <c r="BA80" s="128"/>
      <c r="BB80" s="98"/>
      <c r="BC80" s="99"/>
    </row>
    <row r="81" spans="2:55" ht="13.5" thickBot="1">
      <c r="B81" s="114"/>
      <c r="C81" s="100"/>
      <c r="D81" s="114"/>
      <c r="E81" s="100"/>
      <c r="F81" s="100"/>
      <c r="G81" s="100"/>
      <c r="H81" s="100"/>
      <c r="I81" s="101"/>
      <c r="J81" s="118"/>
      <c r="K81" s="119"/>
      <c r="L81" s="119"/>
      <c r="M81" s="119"/>
      <c r="N81" s="120"/>
      <c r="O81" s="102" t="s">
        <v>63</v>
      </c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81"/>
      <c r="AF81" s="103" t="s">
        <v>64</v>
      </c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4"/>
      <c r="AW81" s="126"/>
      <c r="AX81" s="127"/>
      <c r="AY81" s="127"/>
      <c r="AZ81" s="127"/>
      <c r="BA81" s="129"/>
      <c r="BB81" s="100"/>
      <c r="BC81" s="101"/>
    </row>
    <row r="82" ht="13.5" thickBot="1">
      <c r="BC82" s="77"/>
    </row>
    <row r="83" spans="2:55" ht="13.5" thickBot="1">
      <c r="B83" s="137" t="s">
        <v>31</v>
      </c>
      <c r="C83" s="138"/>
      <c r="D83" s="139"/>
      <c r="E83" s="140"/>
      <c r="F83" s="140"/>
      <c r="G83" s="140"/>
      <c r="H83" s="140"/>
      <c r="I83" s="141"/>
      <c r="J83" s="135" t="s">
        <v>34</v>
      </c>
      <c r="K83" s="142"/>
      <c r="L83" s="142"/>
      <c r="M83" s="142"/>
      <c r="N83" s="143"/>
      <c r="O83" s="135" t="s">
        <v>56</v>
      </c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3"/>
      <c r="AW83" s="135" t="str">
        <f>AW79</f>
        <v>Ergebnis</v>
      </c>
      <c r="AX83" s="142"/>
      <c r="AY83" s="142"/>
      <c r="AZ83" s="142"/>
      <c r="BA83" s="143"/>
      <c r="BB83" s="135"/>
      <c r="BC83" s="136"/>
    </row>
    <row r="84" spans="2:55" ht="12.75">
      <c r="B84" s="113">
        <v>26</v>
      </c>
      <c r="C84" s="98"/>
      <c r="D84" s="113"/>
      <c r="E84" s="98"/>
      <c r="F84" s="98"/>
      <c r="G84" s="98"/>
      <c r="H84" s="98"/>
      <c r="I84" s="99"/>
      <c r="J84" s="115">
        <f>J80+$U$61*$X$61+$AL$61</f>
        <v>0.6236111111111104</v>
      </c>
      <c r="K84" s="116"/>
      <c r="L84" s="116"/>
      <c r="M84" s="116"/>
      <c r="N84" s="117"/>
      <c r="O84" s="121" t="str">
        <f>IF(ISBLANK($AZ$72)," ",IF($AW$72&lt;$AZ$72,$O$72,IF($AZ$72&lt;$AW$72,$AF$72)))</f>
        <v> </v>
      </c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80" t="s">
        <v>39</v>
      </c>
      <c r="AF84" s="122" t="str">
        <f>IF(ISBLANK($AZ$76)," ",IF($AW$76&lt;$AZ$76,$O$76,IF($AZ$76&lt;$AW$76,$AF$76)))</f>
        <v> </v>
      </c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3"/>
      <c r="AW84" s="124"/>
      <c r="AX84" s="125"/>
      <c r="AY84" s="125"/>
      <c r="AZ84" s="125"/>
      <c r="BA84" s="128"/>
      <c r="BB84" s="98"/>
      <c r="BC84" s="99"/>
    </row>
    <row r="85" spans="2:55" ht="13.5" thickBot="1">
      <c r="B85" s="114"/>
      <c r="C85" s="100"/>
      <c r="D85" s="114"/>
      <c r="E85" s="100"/>
      <c r="F85" s="100"/>
      <c r="G85" s="100"/>
      <c r="H85" s="100"/>
      <c r="I85" s="101"/>
      <c r="J85" s="118"/>
      <c r="K85" s="119"/>
      <c r="L85" s="119"/>
      <c r="M85" s="119"/>
      <c r="N85" s="120"/>
      <c r="O85" s="102" t="s">
        <v>72</v>
      </c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81"/>
      <c r="AF85" s="103" t="s">
        <v>73</v>
      </c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4"/>
      <c r="AW85" s="126"/>
      <c r="AX85" s="127"/>
      <c r="AY85" s="127"/>
      <c r="AZ85" s="127"/>
      <c r="BA85" s="129"/>
      <c r="BB85" s="100"/>
      <c r="BC85" s="101"/>
    </row>
    <row r="86" ht="13.5" thickBot="1">
      <c r="BC86" s="77"/>
    </row>
    <row r="87" spans="2:55" ht="13.5" thickBot="1">
      <c r="B87" s="130" t="s">
        <v>31</v>
      </c>
      <c r="C87" s="131"/>
      <c r="D87" s="132"/>
      <c r="E87" s="133"/>
      <c r="F87" s="133"/>
      <c r="G87" s="133"/>
      <c r="H87" s="133"/>
      <c r="I87" s="134"/>
      <c r="J87" s="109" t="s">
        <v>34</v>
      </c>
      <c r="K87" s="110"/>
      <c r="L87" s="110"/>
      <c r="M87" s="110"/>
      <c r="N87" s="111"/>
      <c r="O87" s="109" t="s">
        <v>49</v>
      </c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1"/>
      <c r="AW87" s="109" t="str">
        <f>AW83</f>
        <v>Ergebnis</v>
      </c>
      <c r="AX87" s="110"/>
      <c r="AY87" s="110"/>
      <c r="AZ87" s="110"/>
      <c r="BA87" s="111"/>
      <c r="BB87" s="109"/>
      <c r="BC87" s="112"/>
    </row>
    <row r="88" spans="2:55" ht="12.75">
      <c r="B88" s="113">
        <v>27</v>
      </c>
      <c r="C88" s="98"/>
      <c r="D88" s="113"/>
      <c r="E88" s="98"/>
      <c r="F88" s="98"/>
      <c r="G88" s="98"/>
      <c r="H88" s="98"/>
      <c r="I88" s="99"/>
      <c r="J88" s="115">
        <f>J84+$U$61*$X$61+$AL$61</f>
        <v>0.6319444444444438</v>
      </c>
      <c r="K88" s="116"/>
      <c r="L88" s="116"/>
      <c r="M88" s="116"/>
      <c r="N88" s="117"/>
      <c r="O88" s="121" t="str">
        <f>IF(ISBLANK($AZ$72)," ",IF($AW$72&gt;$AZ$72,$O$72,IF($AZ$72&gt;$AW$72,$AF$72)))</f>
        <v> </v>
      </c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80" t="s">
        <v>39</v>
      </c>
      <c r="AF88" s="122" t="str">
        <f>IF(ISBLANK($AZ$76)," ",IF($AW$76&gt;$AZ$76,$O$76,IF($AZ$76&gt;$AW$76,$AF$76)))</f>
        <v> </v>
      </c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3"/>
      <c r="AW88" s="124"/>
      <c r="AX88" s="125"/>
      <c r="AY88" s="125"/>
      <c r="AZ88" s="125"/>
      <c r="BA88" s="128"/>
      <c r="BB88" s="98"/>
      <c r="BC88" s="99"/>
    </row>
    <row r="89" spans="2:55" ht="13.5" thickBot="1">
      <c r="B89" s="114"/>
      <c r="C89" s="100"/>
      <c r="D89" s="114"/>
      <c r="E89" s="100"/>
      <c r="F89" s="100"/>
      <c r="G89" s="100"/>
      <c r="H89" s="100"/>
      <c r="I89" s="101"/>
      <c r="J89" s="118"/>
      <c r="K89" s="119"/>
      <c r="L89" s="119"/>
      <c r="M89" s="119"/>
      <c r="N89" s="120"/>
      <c r="O89" s="102" t="s">
        <v>74</v>
      </c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81"/>
      <c r="AF89" s="103" t="s">
        <v>75</v>
      </c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4"/>
      <c r="AW89" s="126"/>
      <c r="AX89" s="127"/>
      <c r="AY89" s="127"/>
      <c r="AZ89" s="127"/>
      <c r="BA89" s="129"/>
      <c r="BB89" s="100"/>
      <c r="BC89" s="101"/>
    </row>
    <row r="90" ht="12.75">
      <c r="BC90" s="77"/>
    </row>
    <row r="91" ht="12.75">
      <c r="BC91" s="77"/>
    </row>
    <row r="92" ht="12.75">
      <c r="BC92" s="77"/>
    </row>
    <row r="93" spans="2:55" ht="12.75">
      <c r="B93" s="76" t="s">
        <v>65</v>
      </c>
      <c r="BC93" s="77"/>
    </row>
    <row r="94" ht="13.5" thickBot="1">
      <c r="BC94" s="77"/>
    </row>
    <row r="95" spans="9:55" ht="18">
      <c r="I95" s="105" t="s">
        <v>15</v>
      </c>
      <c r="J95" s="106"/>
      <c r="K95" s="106"/>
      <c r="L95" s="82"/>
      <c r="M95" s="107" t="str">
        <f>IF(ISBLANK($AZ$88)," ",IF($AW$88&gt;$AZ$88,$O$88,IF($AZ$88&gt;$AW$88,$AF$88)))</f>
        <v> </v>
      </c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8"/>
      <c r="BC95" s="77"/>
    </row>
    <row r="96" spans="9:55" ht="18">
      <c r="I96" s="88" t="s">
        <v>18</v>
      </c>
      <c r="J96" s="89"/>
      <c r="K96" s="89"/>
      <c r="L96" s="83"/>
      <c r="M96" s="92" t="str">
        <f>IF(ISBLANK($AZ$88)," ",IF($AW$88&lt;$AZ$88,$O$88,IF($AZ$88&lt;$AW$88,$AF$88)))</f>
        <v> 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3"/>
      <c r="BC96" s="77"/>
    </row>
    <row r="97" spans="9:55" ht="18">
      <c r="I97" s="94" t="s">
        <v>21</v>
      </c>
      <c r="J97" s="95"/>
      <c r="K97" s="95"/>
      <c r="L97" s="43"/>
      <c r="M97" s="96" t="str">
        <f>IF(ISBLANK($AZ$84)," ",IF($AW$84&gt;$AZ$84,$O$84,IF($AZ$84&gt;$AW$84,$AF$84)))</f>
        <v> </v>
      </c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7"/>
      <c r="BC97" s="77"/>
    </row>
    <row r="98" spans="9:55" ht="18">
      <c r="I98" s="88" t="s">
        <v>24</v>
      </c>
      <c r="J98" s="89"/>
      <c r="K98" s="89"/>
      <c r="L98" s="83"/>
      <c r="M98" s="90" t="str">
        <f>IF(ISBLANK($AZ$84)," ",IF($AW$84&lt;$AZ$84,$O$84,IF($AZ$84&lt;$AW$84,$AF$84)))</f>
        <v> </v>
      </c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1"/>
      <c r="BC98" s="77"/>
    </row>
    <row r="99" spans="9:55" ht="18">
      <c r="I99" s="94" t="s">
        <v>27</v>
      </c>
      <c r="J99" s="95"/>
      <c r="K99" s="95"/>
      <c r="L99" s="43"/>
      <c r="M99" s="96" t="str">
        <f>IF(ISBLANK($AZ$80)," ",IF($AW$80&gt;$AZ$80,$O$80,IF($AZ$80&gt;$AW$80,$AF$80)))</f>
        <v> </v>
      </c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7"/>
      <c r="BC99" s="77"/>
    </row>
    <row r="100" spans="9:55" ht="18">
      <c r="I100" s="88" t="s">
        <v>66</v>
      </c>
      <c r="J100" s="89"/>
      <c r="K100" s="89"/>
      <c r="L100" s="83"/>
      <c r="M100" s="90" t="str">
        <f>IF(ISBLANK($AZ$80)," ",IF($AW$80&lt;$AZ$80,$O$80,IF($AZ$80&lt;$AW$80,$AF$80)))</f>
        <v> 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1"/>
      <c r="BC100" s="77"/>
    </row>
    <row r="101" spans="9:55" ht="18">
      <c r="I101" s="88" t="s">
        <v>67</v>
      </c>
      <c r="J101" s="89"/>
      <c r="K101" s="89"/>
      <c r="L101" s="83"/>
      <c r="M101" s="90" t="str">
        <f>IF(ISBLANK($AZ$68)," ",IF($AW$68&gt;$AZ$68,$O$68,IF($AZ$68&gt;$AW$68,$AF$68)))</f>
        <v> </v>
      </c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1"/>
      <c r="BC101" s="77"/>
    </row>
    <row r="102" spans="9:55" ht="18">
      <c r="I102" s="88" t="s">
        <v>68</v>
      </c>
      <c r="J102" s="89"/>
      <c r="K102" s="89"/>
      <c r="L102" s="83"/>
      <c r="M102" s="92" t="str">
        <f>IF(ISBLANK($AZ$64)," ",IF($AW$64&lt;$AZ$64,$O$64,IF($AZ$64&lt;$AW$64,$AF$64)))</f>
        <v> </v>
      </c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3"/>
      <c r="BC102" s="77"/>
    </row>
    <row r="103" spans="9:48" ht="18">
      <c r="I103" s="94" t="s">
        <v>76</v>
      </c>
      <c r="J103" s="95"/>
      <c r="K103" s="95"/>
      <c r="L103" s="43"/>
      <c r="M103" s="90" t="str">
        <f>IF(ISBLANK($AZ$64)," ",IF($AW$64&gt;$AZ$64,$O$64,IF($AZ$64&gt;$AW$64,$AF$64)))</f>
        <v> </v>
      </c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1"/>
    </row>
    <row r="104" spans="9:48" ht="18.75" thickBot="1">
      <c r="I104" s="183" t="s">
        <v>77</v>
      </c>
      <c r="J104" s="184"/>
      <c r="K104" s="184"/>
      <c r="L104" s="84"/>
      <c r="M104" s="185" t="str">
        <f>IF(ISBLANK($AZ$64)," ",IF($AW$64&lt;$AZ$64,$O$64,IF($AZ$64&lt;$AW$64,$AF$64)))</f>
        <v> </v>
      </c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6"/>
    </row>
  </sheetData>
  <sheetProtection selectLockedCells="1" selectUnlockedCells="1"/>
  <mergeCells count="437">
    <mergeCell ref="A2:AP2"/>
    <mergeCell ref="A3:AP3"/>
    <mergeCell ref="AU3:BA4"/>
    <mergeCell ref="A4:AP4"/>
    <mergeCell ref="M6:T6"/>
    <mergeCell ref="Y6:AF6"/>
    <mergeCell ref="AU7:BA8"/>
    <mergeCell ref="B8:AM8"/>
    <mergeCell ref="H10:L10"/>
    <mergeCell ref="U10:V10"/>
    <mergeCell ref="X10:AB10"/>
    <mergeCell ref="AL10:AP10"/>
    <mergeCell ref="B16:C16"/>
    <mergeCell ref="AE16:AF16"/>
    <mergeCell ref="BB71:BC71"/>
    <mergeCell ref="B72:C73"/>
    <mergeCell ref="D72:I73"/>
    <mergeCell ref="J72:N73"/>
    <mergeCell ref="AW72:AX73"/>
    <mergeCell ref="AY72:AY73"/>
    <mergeCell ref="AZ72:BA73"/>
    <mergeCell ref="BB72:BC73"/>
    <mergeCell ref="BB68:BC69"/>
    <mergeCell ref="O69:AD69"/>
    <mergeCell ref="AF69:AV69"/>
    <mergeCell ref="B71:C71"/>
    <mergeCell ref="D71:I71"/>
    <mergeCell ref="J71:N71"/>
    <mergeCell ref="O71:AV71"/>
    <mergeCell ref="AW71:BA71"/>
    <mergeCell ref="B18:C18"/>
    <mergeCell ref="AE18:AF18"/>
    <mergeCell ref="D18:Z18"/>
    <mergeCell ref="AG18:BC18"/>
    <mergeCell ref="B68:C69"/>
    <mergeCell ref="D68:I69"/>
    <mergeCell ref="J68:N69"/>
    <mergeCell ref="AW68:AX69"/>
    <mergeCell ref="AY68:AY69"/>
    <mergeCell ref="AZ68:BA69"/>
    <mergeCell ref="B19:C19"/>
    <mergeCell ref="AE19:AF19"/>
    <mergeCell ref="D19:Z19"/>
    <mergeCell ref="AG19:BC19"/>
    <mergeCell ref="AW67:BA67"/>
    <mergeCell ref="BB67:BC67"/>
    <mergeCell ref="B20:C20"/>
    <mergeCell ref="AE20:AF20"/>
    <mergeCell ref="D20:Z20"/>
    <mergeCell ref="AG20:BC20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B52:C52"/>
    <mergeCell ref="D52:O52"/>
    <mergeCell ref="P52:R52"/>
    <mergeCell ref="S52:T52"/>
    <mergeCell ref="V52:W52"/>
    <mergeCell ref="X52:Z52"/>
    <mergeCell ref="AE52:AF52"/>
    <mergeCell ref="AG52:AR52"/>
    <mergeCell ref="AS52:AU52"/>
    <mergeCell ref="AV52:AW52"/>
    <mergeCell ref="AY52:AZ52"/>
    <mergeCell ref="BA52:BC52"/>
    <mergeCell ref="B53:C53"/>
    <mergeCell ref="D53:O53"/>
    <mergeCell ref="P53:R53"/>
    <mergeCell ref="S53:T53"/>
    <mergeCell ref="V53:W53"/>
    <mergeCell ref="X53:Z53"/>
    <mergeCell ref="AE53:AF53"/>
    <mergeCell ref="AG53:AR53"/>
    <mergeCell ref="AS53:AU53"/>
    <mergeCell ref="AV53:AW53"/>
    <mergeCell ref="AY53:AZ53"/>
    <mergeCell ref="BA53:BC53"/>
    <mergeCell ref="B67:C67"/>
    <mergeCell ref="D67:I67"/>
    <mergeCell ref="J67:N67"/>
    <mergeCell ref="O67:AV67"/>
    <mergeCell ref="B56:BC56"/>
    <mergeCell ref="B57:BC57"/>
    <mergeCell ref="O68:AD68"/>
    <mergeCell ref="AF68:AV68"/>
    <mergeCell ref="O65:AD65"/>
    <mergeCell ref="I103:K103"/>
    <mergeCell ref="M103:AV103"/>
    <mergeCell ref="I104:K104"/>
    <mergeCell ref="M104:AV104"/>
    <mergeCell ref="AW63:BA63"/>
    <mergeCell ref="BB63:BC63"/>
    <mergeCell ref="AF64:AV64"/>
    <mergeCell ref="AW64:AX65"/>
    <mergeCell ref="AY64:AY65"/>
    <mergeCell ref="AZ64:BA65"/>
    <mergeCell ref="BB64:BC65"/>
    <mergeCell ref="AF65:AV65"/>
    <mergeCell ref="O72:AD72"/>
    <mergeCell ref="AF72:AV72"/>
    <mergeCell ref="B63:C63"/>
    <mergeCell ref="D63:I63"/>
    <mergeCell ref="J63:N63"/>
    <mergeCell ref="O63:AV63"/>
    <mergeCell ref="B64:C65"/>
    <mergeCell ref="D64:I65"/>
    <mergeCell ref="J64:N65"/>
    <mergeCell ref="O64:AD64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73:AD73"/>
    <mergeCell ref="AF73:AV73"/>
    <mergeCell ref="B75:C75"/>
    <mergeCell ref="D75:I75"/>
    <mergeCell ref="J75:N75"/>
    <mergeCell ref="O75:AV75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B80:C81"/>
    <mergeCell ref="D80:I81"/>
    <mergeCell ref="J80:N81"/>
    <mergeCell ref="O80:AD80"/>
    <mergeCell ref="AF80:AV80"/>
    <mergeCell ref="AW80:AX81"/>
    <mergeCell ref="AY80:AY81"/>
    <mergeCell ref="AZ80:BA81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B84:C85"/>
    <mergeCell ref="D84:I85"/>
    <mergeCell ref="J84:N85"/>
    <mergeCell ref="O84:AD84"/>
    <mergeCell ref="AF84:AV84"/>
    <mergeCell ref="AW84:AX85"/>
    <mergeCell ref="AY84:AY85"/>
    <mergeCell ref="AZ84:BA85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B88:C89"/>
    <mergeCell ref="D88:I89"/>
    <mergeCell ref="J88:N89"/>
    <mergeCell ref="O88:AD88"/>
    <mergeCell ref="AF88:AV88"/>
    <mergeCell ref="AW88:AX89"/>
    <mergeCell ref="AY88:AY89"/>
    <mergeCell ref="AZ88:BA89"/>
    <mergeCell ref="BB88:BC89"/>
    <mergeCell ref="O89:AD89"/>
    <mergeCell ref="AF89:AV89"/>
    <mergeCell ref="I95:K95"/>
    <mergeCell ref="M95:AV95"/>
    <mergeCell ref="I96:K96"/>
    <mergeCell ref="M96:AV96"/>
    <mergeCell ref="I97:K97"/>
    <mergeCell ref="M97:AV97"/>
    <mergeCell ref="I98:K98"/>
    <mergeCell ref="M98:AV98"/>
    <mergeCell ref="I99:K99"/>
    <mergeCell ref="M99:AV99"/>
    <mergeCell ref="I100:K100"/>
    <mergeCell ref="M100:AV100"/>
    <mergeCell ref="I101:K101"/>
    <mergeCell ref="M101:AV101"/>
    <mergeCell ref="I102:K102"/>
    <mergeCell ref="M102:AV102"/>
  </mergeCells>
  <conditionalFormatting sqref="AF25:AV44">
    <cfRule type="expression" priority="4" dxfId="0" stopIfTrue="1">
      <formula>AND(AW25&gt;AZ25,AZ25&lt;&gt;"",AW25&lt;&gt;"")</formula>
    </cfRule>
    <cfRule type="expression" priority="5" dxfId="3" stopIfTrue="1">
      <formula>AND(AW25&lt;AZ25,AZ25&lt;&gt;"",AW25&lt;&gt;"")</formula>
    </cfRule>
    <cfRule type="expression" priority="6" dxfId="1" stopIfTrue="1">
      <formula>AND(AW25=AZ25,AZ25&lt;&gt;"",AW25&lt;&gt;"")</formula>
    </cfRule>
  </conditionalFormatting>
  <conditionalFormatting sqref="O25:AD44">
    <cfRule type="expression" priority="1" dxfId="3" stopIfTrue="1">
      <formula>AND(AW25&gt;AZ25,AZ25&lt;&gt;"",AW25&lt;&gt;"")</formula>
    </cfRule>
    <cfRule type="expression" priority="2" dxfId="0" stopIfTrue="1">
      <formula>AND(AW25&lt;AZ25,AZ25&lt;&gt;"",AW25&lt;&gt;"")</formula>
    </cfRule>
    <cfRule type="expression" priority="3" dxfId="1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dcterms:created xsi:type="dcterms:W3CDTF">2013-04-30T13:19:08Z</dcterms:created>
  <dcterms:modified xsi:type="dcterms:W3CDTF">2017-04-24T07:55:39Z</dcterms:modified>
  <cp:category/>
  <cp:version/>
  <cp:contentType/>
  <cp:contentStatus/>
</cp:coreProperties>
</file>