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activeTab="0"/>
  </bookViews>
  <sheets>
    <sheet name="Turnier" sheetId="1" r:id="rId1"/>
  </sheets>
  <definedNames>
    <definedName name="_xlnm.Print_Area" localSheetId="0">'Turnier'!$A$1:$BD$59</definedName>
  </definedNames>
  <calcPr fullCalcOnLoad="1"/>
</workbook>
</file>

<file path=xl/sharedStrings.xml><?xml version="1.0" encoding="utf-8"?>
<sst xmlns="http://schemas.openxmlformats.org/spreadsheetml/2006/main" count="225" uniqueCount="77">
  <si>
    <t>Veranstalter</t>
  </si>
  <si>
    <t>Am</t>
  </si>
  <si>
    <t>Wochentag</t>
  </si>
  <si>
    <t>, den</t>
  </si>
  <si>
    <t>Veranstaltungsort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</si>
  <si>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</si>
  <si>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</si>
  <si>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</si>
  <si>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</si>
  <si>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</si>
  <si>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</si>
  <si>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</si>
  <si>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</si>
  <si>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</si>
  <si>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</si>
  <si>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</si>
  <si>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A1</t>
  </si>
  <si>
    <t>B1</t>
  </si>
  <si>
    <t>2.</t>
  </si>
  <si>
    <t>A2</t>
  </si>
  <si>
    <t>B2</t>
  </si>
  <si>
    <t>3.</t>
  </si>
  <si>
    <t>A3</t>
  </si>
  <si>
    <t>B3</t>
  </si>
  <si>
    <t>4.</t>
  </si>
  <si>
    <t>A4</t>
  </si>
  <si>
    <t>B4</t>
  </si>
  <si>
    <t>5.</t>
  </si>
  <si>
    <t>A5</t>
  </si>
  <si>
    <t>B5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</si>
  <si>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</si>
  <si>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</si>
  <si>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</si>
  <si>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</si>
  <si>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</si>
  <si>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</si>
  <si>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</si>
  <si>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</si>
  <si>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</si>
  <si>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</si>
  <si>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</si>
  <si>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</si>
  <si>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</si>
  <si>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</si>
  <si>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</si>
  <si>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</si>
  <si>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</si>
  <si>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</si>
  <si>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</si>
  <si>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</si>
  <si>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</si>
  <si>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</si>
  <si>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</si>
  <si>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Fußballturnier für Junioren (Jahrgang)</t>
  </si>
  <si>
    <t>Turnier</t>
  </si>
  <si>
    <t>LOGO</t>
  </si>
  <si>
    <t>Spiel um Platz 3</t>
  </si>
  <si>
    <t>4. Gruppe A</t>
  </si>
  <si>
    <t>4. Gruppe B</t>
  </si>
  <si>
    <t>1. Halbfinale</t>
  </si>
  <si>
    <t>2. Halbfinale</t>
  </si>
  <si>
    <t>3. Gruppe A</t>
  </si>
  <si>
    <t>3. Gruppe B</t>
  </si>
  <si>
    <t>V. Platzierungen</t>
  </si>
  <si>
    <t>Verlierer Spiel 23</t>
  </si>
  <si>
    <t>Verlierer Spiel 24</t>
  </si>
  <si>
    <t>Sieger Spiel 23</t>
  </si>
  <si>
    <t>Sieger Spiel 24</t>
  </si>
  <si>
    <t>1. Viertelfinale</t>
  </si>
  <si>
    <t>2. Viertelfinale</t>
  </si>
  <si>
    <t>3. Viertelfinale</t>
  </si>
  <si>
    <t>4. Viertelfinale</t>
  </si>
  <si>
    <t>Sieger 1. VF</t>
  </si>
  <si>
    <t>Sieger 4. VF</t>
  </si>
  <si>
    <t>Sieger 2. VF</t>
  </si>
  <si>
    <t>Sieger 3. VF</t>
  </si>
  <si>
    <t>Ergbnis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</si>
</sst>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22"/>
      <color indexed="10"/>
      <name val="Comic Sans MS"/>
      <family val="4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22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readingOrder="2"/>
    </xf>
    <xf numFmtId="164" fontId="59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58" fillId="0" borderId="0" xfId="0" applyFont="1" applyFill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62" fillId="0" borderId="0" xfId="0" applyFont="1" applyFill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21" xfId="0" applyFont="1" applyBorder="1" applyAlignment="1" applyProtection="1">
      <alignment horizontal="left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34" borderId="39" xfId="0" applyFont="1" applyFill="1" applyBorder="1" applyAlignment="1">
      <alignment horizontal="right"/>
    </xf>
    <xf numFmtId="0" fontId="6" fillId="34" borderId="35" xfId="0" applyFont="1" applyFill="1" applyBorder="1" applyAlignment="1">
      <alignment horizontal="right"/>
    </xf>
    <xf numFmtId="0" fontId="6" fillId="34" borderId="35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right"/>
    </xf>
    <xf numFmtId="0" fontId="6" fillId="36" borderId="35" xfId="0" applyFont="1" applyFill="1" applyBorder="1" applyAlignment="1">
      <alignment horizontal="right"/>
    </xf>
    <xf numFmtId="0" fontId="6" fillId="36" borderId="35" xfId="0" applyFont="1" applyFill="1" applyBorder="1" applyAlignment="1">
      <alignment horizontal="left"/>
    </xf>
    <xf numFmtId="0" fontId="6" fillId="36" borderId="37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46" xfId="0" applyNumberFormat="1" applyBorder="1" applyAlignment="1">
      <alignment horizontal="center" vertical="center"/>
    </xf>
    <xf numFmtId="0" fontId="10" fillId="37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0" fillId="38" borderId="4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36" borderId="58" xfId="0" applyFont="1" applyFill="1" applyBorder="1" applyAlignment="1">
      <alignment horizontal="center" vertical="center"/>
    </xf>
    <xf numFmtId="165" fontId="0" fillId="0" borderId="5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shrinkToFit="1"/>
    </xf>
    <xf numFmtId="0" fontId="0" fillId="0" borderId="61" xfId="0" applyFont="1" applyFill="1" applyBorder="1" applyAlignment="1">
      <alignment horizontal="left" vertical="center" shrinkToFit="1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10" fillId="39" borderId="64" xfId="0" applyFont="1" applyFill="1" applyBorder="1" applyAlignment="1">
      <alignment vertical="center"/>
    </xf>
    <xf numFmtId="0" fontId="64" fillId="0" borderId="0" xfId="0" applyFont="1" applyFill="1" applyBorder="1" applyAlignment="1" applyProtection="1">
      <alignment horizontal="center"/>
      <protection hidden="1"/>
    </xf>
    <xf numFmtId="165" fontId="0" fillId="0" borderId="60" xfId="0" applyNumberFormat="1" applyFont="1" applyFill="1" applyBorder="1" applyAlignment="1">
      <alignment horizontal="center" vertical="center"/>
    </xf>
    <xf numFmtId="0" fontId="10" fillId="39" borderId="65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/>
    </xf>
    <xf numFmtId="45" fontId="6" fillId="0" borderId="13" xfId="0" applyNumberFormat="1" applyFont="1" applyBorder="1" applyAlignment="1">
      <alignment horizontal="center"/>
    </xf>
    <xf numFmtId="0" fontId="10" fillId="39" borderId="68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0" fillId="40" borderId="39" xfId="0" applyFont="1" applyFill="1" applyBorder="1" applyAlignment="1">
      <alignment horizontal="center" vertical="center"/>
    </xf>
    <xf numFmtId="0" fontId="10" fillId="40" borderId="36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center" vertical="center"/>
    </xf>
    <xf numFmtId="0" fontId="9" fillId="40" borderId="35" xfId="0" applyFont="1" applyFill="1" applyBorder="1" applyAlignment="1">
      <alignment horizontal="center" vertical="center"/>
    </xf>
    <xf numFmtId="0" fontId="9" fillId="40" borderId="36" xfId="0" applyFont="1" applyFill="1" applyBorder="1" applyAlignment="1">
      <alignment horizontal="center" vertical="center"/>
    </xf>
    <xf numFmtId="0" fontId="10" fillId="40" borderId="34" xfId="0" applyFont="1" applyFill="1" applyBorder="1" applyAlignment="1">
      <alignment horizontal="center" vertical="center"/>
    </xf>
    <xf numFmtId="0" fontId="10" fillId="40" borderId="35" xfId="0" applyFont="1" applyFill="1" applyBorder="1" applyAlignment="1">
      <alignment horizontal="center" vertical="center"/>
    </xf>
    <xf numFmtId="0" fontId="10" fillId="40" borderId="37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44</xdr:row>
      <xdr:rowOff>104775</xdr:rowOff>
    </xdr:from>
    <xdr:to>
      <xdr:col>34</xdr:col>
      <xdr:colOff>85725</xdr:colOff>
      <xdr:row>46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629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01"/>
  <sheetViews>
    <sheetView showGridLines="0" tabSelected="1" zoomScalePageLayoutView="0" workbookViewId="0" topLeftCell="A1">
      <selection activeCell="D16" sqref="D16:Z16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82" customWidth="1"/>
    <col min="57" max="69" width="1.7109375" style="42" customWidth="1"/>
    <col min="70" max="70" width="1.7109375" style="43" customWidth="1"/>
    <col min="71" max="73" width="1.7109375" style="42" customWidth="1"/>
    <col min="74" max="75" width="1.7109375" style="73" customWidth="1"/>
    <col min="76" max="76" width="1.7109375" style="2" customWidth="1"/>
    <col min="77" max="80" width="1.7109375" style="3" customWidth="1"/>
    <col min="81" max="16384" width="1.7109375" style="1" customWidth="1"/>
  </cols>
  <sheetData>
    <row r="1" spans="43:256" ht="7.5" customHeight="1"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72"/>
      <c r="BX1" s="4"/>
      <c r="BY1" s="5"/>
      <c r="BZ1" s="5"/>
      <c r="CA1" s="5"/>
      <c r="CB1" s="5"/>
      <c r="CC1" s="6"/>
      <c r="CD1" s="6"/>
      <c r="CE1" s="6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72"/>
      <c r="BX2" s="4"/>
      <c r="BY2" s="5"/>
      <c r="BZ2" s="5"/>
      <c r="CA2" s="5"/>
      <c r="CB2" s="5"/>
      <c r="CC2" s="6"/>
      <c r="CD2" s="6"/>
      <c r="CE2" s="6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8" customFormat="1" ht="21" customHeight="1">
      <c r="A3" s="153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9"/>
      <c r="AR3" s="9"/>
      <c r="AS3" s="9"/>
      <c r="AT3" s="9"/>
      <c r="AU3" s="223" t="s">
        <v>55</v>
      </c>
      <c r="AV3" s="223"/>
      <c r="AW3" s="223"/>
      <c r="AX3" s="223"/>
      <c r="AY3" s="223"/>
      <c r="AZ3" s="223"/>
      <c r="BA3" s="223"/>
      <c r="BB3" s="9"/>
      <c r="BC3" s="9"/>
      <c r="BD3" s="74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6"/>
      <c r="BS3" s="75"/>
      <c r="BT3" s="75"/>
      <c r="BU3" s="75"/>
      <c r="BV3" s="77"/>
      <c r="BW3" s="77"/>
      <c r="BX3" s="10"/>
      <c r="BY3" s="11"/>
      <c r="BZ3" s="11"/>
      <c r="CA3" s="11"/>
      <c r="CB3" s="11"/>
      <c r="CC3" s="12"/>
      <c r="CD3" s="12"/>
      <c r="CE3" s="12"/>
    </row>
    <row r="4" spans="1:83" s="13" customFormat="1" ht="15">
      <c r="A4" s="224" t="s">
        <v>53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14"/>
      <c r="AR4" s="14"/>
      <c r="AS4" s="14"/>
      <c r="AT4" s="14"/>
      <c r="AU4" s="223"/>
      <c r="AV4" s="223"/>
      <c r="AW4" s="223"/>
      <c r="AX4" s="223"/>
      <c r="AY4" s="223"/>
      <c r="AZ4" s="223"/>
      <c r="BA4" s="223"/>
      <c r="BB4" s="14"/>
      <c r="BC4" s="14"/>
      <c r="BD4" s="78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80"/>
      <c r="BS4" s="79"/>
      <c r="BT4" s="79"/>
      <c r="BU4" s="79"/>
      <c r="BV4" s="81"/>
      <c r="BW4" s="81"/>
      <c r="BX4" s="15"/>
      <c r="BY4" s="16"/>
      <c r="BZ4" s="16"/>
      <c r="CA4" s="16"/>
      <c r="CB4" s="16"/>
      <c r="CC4" s="17"/>
      <c r="CD4" s="17"/>
      <c r="CE4" s="17"/>
    </row>
    <row r="5" spans="43:83" s="13" customFormat="1" ht="6" customHeight="1"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78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80"/>
      <c r="BS5" s="79"/>
      <c r="BT5" s="79"/>
      <c r="BU5" s="79"/>
      <c r="BV5" s="81"/>
      <c r="BW5" s="81"/>
      <c r="BX5" s="15"/>
      <c r="BY5" s="16"/>
      <c r="BZ5" s="16"/>
      <c r="CA5" s="16"/>
      <c r="CB5" s="16"/>
      <c r="CC5" s="17"/>
      <c r="CD5" s="17"/>
      <c r="CE5" s="17"/>
    </row>
    <row r="6" spans="12:83" s="13" customFormat="1" ht="15.75">
      <c r="L6" s="18" t="s">
        <v>1</v>
      </c>
      <c r="M6" s="226" t="s">
        <v>2</v>
      </c>
      <c r="N6" s="226"/>
      <c r="O6" s="226"/>
      <c r="P6" s="226"/>
      <c r="Q6" s="226"/>
      <c r="R6" s="226"/>
      <c r="S6" s="226"/>
      <c r="T6" s="226"/>
      <c r="U6" s="13" t="s">
        <v>3</v>
      </c>
      <c r="Y6" s="227">
        <v>42871</v>
      </c>
      <c r="Z6" s="227"/>
      <c r="AA6" s="227"/>
      <c r="AB6" s="227"/>
      <c r="AC6" s="227"/>
      <c r="AD6" s="227"/>
      <c r="AE6" s="227"/>
      <c r="AF6" s="227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78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80"/>
      <c r="BS6" s="79"/>
      <c r="BT6" s="79"/>
      <c r="BU6" s="79"/>
      <c r="BV6" s="81"/>
      <c r="BW6" s="81"/>
      <c r="BX6" s="15"/>
      <c r="BY6" s="16"/>
      <c r="BZ6" s="16"/>
      <c r="CA6" s="16"/>
      <c r="CB6" s="16"/>
      <c r="CC6" s="17"/>
      <c r="CD6" s="17"/>
      <c r="CE6" s="17"/>
    </row>
    <row r="7" spans="43:83" s="13" customFormat="1" ht="6" customHeight="1">
      <c r="AQ7" s="14"/>
      <c r="AR7" s="14"/>
      <c r="AS7" s="14"/>
      <c r="AT7" s="14"/>
      <c r="AU7" s="217"/>
      <c r="AV7" s="217"/>
      <c r="AW7" s="217"/>
      <c r="AX7" s="217"/>
      <c r="AY7" s="217"/>
      <c r="AZ7" s="217"/>
      <c r="BA7" s="217"/>
      <c r="BB7" s="14"/>
      <c r="BC7" s="14"/>
      <c r="BD7" s="78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80"/>
      <c r="BS7" s="79"/>
      <c r="BT7" s="79"/>
      <c r="BU7" s="79"/>
      <c r="BV7" s="81"/>
      <c r="BW7" s="81"/>
      <c r="BX7" s="15"/>
      <c r="BY7" s="16"/>
      <c r="BZ7" s="16"/>
      <c r="CA7" s="16"/>
      <c r="CB7" s="16"/>
      <c r="CC7" s="17"/>
      <c r="CD7" s="17"/>
      <c r="CE7" s="17"/>
    </row>
    <row r="8" spans="2:83" s="13" customFormat="1" ht="15">
      <c r="B8" s="218" t="s">
        <v>4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Q8" s="14"/>
      <c r="AR8" s="14"/>
      <c r="AS8" s="14"/>
      <c r="AT8" s="14"/>
      <c r="AU8" s="217"/>
      <c r="AV8" s="217"/>
      <c r="AW8" s="217"/>
      <c r="AX8" s="217"/>
      <c r="AY8" s="217"/>
      <c r="AZ8" s="217"/>
      <c r="BA8" s="217"/>
      <c r="BB8" s="14"/>
      <c r="BC8" s="14"/>
      <c r="BD8" s="78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0"/>
      <c r="BS8" s="79"/>
      <c r="BT8" s="79"/>
      <c r="BU8" s="79"/>
      <c r="BV8" s="81"/>
      <c r="BW8" s="81"/>
      <c r="BX8" s="15"/>
      <c r="BY8" s="16"/>
      <c r="BZ8" s="16"/>
      <c r="CA8" s="16"/>
      <c r="CB8" s="16"/>
      <c r="CC8" s="17"/>
      <c r="CD8" s="17"/>
      <c r="CE8" s="17"/>
    </row>
    <row r="9" spans="43:83" s="13" customFormat="1" ht="6" customHeight="1"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78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80"/>
      <c r="BS9" s="79"/>
      <c r="BT9" s="79"/>
      <c r="BU9" s="79"/>
      <c r="BV9" s="81"/>
      <c r="BW9" s="81"/>
      <c r="BX9" s="15"/>
      <c r="BY9" s="16"/>
      <c r="BZ9" s="16"/>
      <c r="CA9" s="16"/>
      <c r="CB9" s="16"/>
      <c r="CC9" s="17"/>
      <c r="CD9" s="17"/>
      <c r="CE9" s="17"/>
    </row>
    <row r="10" spans="7:83" s="13" customFormat="1" ht="15.75">
      <c r="G10" s="19" t="s">
        <v>5</v>
      </c>
      <c r="H10" s="219">
        <v>0.3958333333333333</v>
      </c>
      <c r="I10" s="219"/>
      <c r="J10" s="219"/>
      <c r="K10" s="219"/>
      <c r="L10" s="219"/>
      <c r="M10" s="7" t="s">
        <v>6</v>
      </c>
      <c r="T10" s="19" t="s">
        <v>7</v>
      </c>
      <c r="U10" s="220">
        <v>1</v>
      </c>
      <c r="V10" s="220"/>
      <c r="W10" s="20" t="s">
        <v>8</v>
      </c>
      <c r="X10" s="221">
        <v>0.010416666666666666</v>
      </c>
      <c r="Y10" s="221"/>
      <c r="Z10" s="221"/>
      <c r="AA10" s="221"/>
      <c r="AB10" s="221"/>
      <c r="AC10" s="7" t="s">
        <v>9</v>
      </c>
      <c r="AK10" s="19" t="s">
        <v>10</v>
      </c>
      <c r="AL10" s="221">
        <v>0.0020833333333333333</v>
      </c>
      <c r="AM10" s="221"/>
      <c r="AN10" s="221"/>
      <c r="AO10" s="221"/>
      <c r="AP10" s="221"/>
      <c r="AQ10" s="59" t="s">
        <v>9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78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80"/>
      <c r="BS10" s="79"/>
      <c r="BT10" s="79"/>
      <c r="BU10" s="79"/>
      <c r="BV10" s="81"/>
      <c r="BW10" s="81"/>
      <c r="BX10" s="15"/>
      <c r="BY10" s="16"/>
      <c r="BZ10" s="16"/>
      <c r="CA10" s="16"/>
      <c r="CB10" s="16"/>
      <c r="CC10" s="17"/>
      <c r="CD10" s="17"/>
      <c r="CE10" s="17"/>
    </row>
    <row r="11" spans="76:256" ht="9" customHeight="1">
      <c r="BX11" s="4"/>
      <c r="BY11" s="5"/>
      <c r="BZ11" s="5"/>
      <c r="CA11" s="5"/>
      <c r="CB11" s="5"/>
      <c r="CC11" s="6"/>
      <c r="CD11" s="6"/>
      <c r="CE11" s="6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76:256" ht="6" customHeight="1">
      <c r="BX12" s="4"/>
      <c r="BY12" s="5"/>
      <c r="BZ12" s="5"/>
      <c r="CA12" s="5"/>
      <c r="CB12" s="5"/>
      <c r="CC12" s="6"/>
      <c r="CD12" s="6"/>
      <c r="CE12" s="6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21" t="s">
        <v>11</v>
      </c>
      <c r="BX13" s="4"/>
      <c r="BY13" s="5"/>
      <c r="BZ13" s="5"/>
      <c r="CA13" s="5"/>
      <c r="CB13" s="5"/>
      <c r="CC13" s="6"/>
      <c r="CD13" s="6"/>
      <c r="CE13" s="6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76:256" ht="6" customHeight="1" thickBot="1">
      <c r="BX14" s="4"/>
      <c r="BY14" s="5"/>
      <c r="BZ14" s="5"/>
      <c r="CA14" s="5"/>
      <c r="CB14" s="5"/>
      <c r="CC14" s="6"/>
      <c r="CD14" s="6"/>
      <c r="CE14" s="6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155" t="s">
        <v>52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 t="s">
        <v>38</v>
      </c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A15" s="22"/>
      <c r="AB15" s="22"/>
      <c r="AC15" s="22"/>
      <c r="AD15" s="22"/>
      <c r="AE15" s="159" t="s">
        <v>52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1" t="s">
        <v>41</v>
      </c>
      <c r="AT15" s="161"/>
      <c r="AU15" s="161"/>
      <c r="AV15" s="161"/>
      <c r="AW15" s="161"/>
      <c r="AX15" s="161"/>
      <c r="AY15" s="161"/>
      <c r="AZ15" s="161"/>
      <c r="BA15" s="161"/>
      <c r="BB15" s="161"/>
      <c r="BC15" s="162"/>
      <c r="BX15" s="4"/>
      <c r="BY15" s="5"/>
      <c r="BZ15" s="5"/>
      <c r="CA15" s="5"/>
      <c r="CB15" s="5"/>
      <c r="CC15" s="6"/>
      <c r="CD15" s="6"/>
      <c r="CE15" s="6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216" t="s">
        <v>15</v>
      </c>
      <c r="C16" s="216"/>
      <c r="D16" s="163" t="s">
        <v>16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4"/>
      <c r="AA16" s="22"/>
      <c r="AB16" s="22"/>
      <c r="AC16" s="22"/>
      <c r="AD16" s="22"/>
      <c r="AE16" s="216" t="s">
        <v>15</v>
      </c>
      <c r="AF16" s="216"/>
      <c r="AG16" s="163" t="s">
        <v>17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4"/>
      <c r="BX16" s="4"/>
      <c r="BY16" s="5"/>
      <c r="BZ16" s="5"/>
      <c r="CA16" s="5"/>
      <c r="CB16" s="5"/>
      <c r="CC16" s="6"/>
      <c r="CD16" s="6"/>
      <c r="CE16" s="6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45" t="s">
        <v>18</v>
      </c>
      <c r="C17" s="145"/>
      <c r="D17" s="165" t="s">
        <v>19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6"/>
      <c r="AA17" s="22"/>
      <c r="AB17" s="22"/>
      <c r="AC17" s="22"/>
      <c r="AD17" s="22"/>
      <c r="AE17" s="145" t="s">
        <v>18</v>
      </c>
      <c r="AF17" s="145"/>
      <c r="AG17" s="165" t="s">
        <v>20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6"/>
      <c r="BX17" s="33"/>
      <c r="BY17" s="34"/>
      <c r="BZ17" s="34"/>
      <c r="CA17" s="34"/>
      <c r="CB17" s="3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45" t="s">
        <v>21</v>
      </c>
      <c r="C18" s="145"/>
      <c r="D18" s="165" t="s">
        <v>22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22"/>
      <c r="AB18" s="22"/>
      <c r="AC18" s="22"/>
      <c r="AD18" s="22"/>
      <c r="AE18" s="145" t="s">
        <v>21</v>
      </c>
      <c r="AF18" s="145"/>
      <c r="AG18" s="165" t="s">
        <v>23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6"/>
      <c r="BX18" s="33"/>
      <c r="BY18" s="34"/>
      <c r="BZ18" s="34"/>
      <c r="CA18" s="34"/>
      <c r="CB18" s="3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45" t="s">
        <v>24</v>
      </c>
      <c r="C19" s="145"/>
      <c r="D19" s="165" t="s">
        <v>25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6"/>
      <c r="AA19" s="22"/>
      <c r="AB19" s="22"/>
      <c r="AC19" s="22"/>
      <c r="AD19" s="22"/>
      <c r="AE19" s="145" t="s">
        <v>24</v>
      </c>
      <c r="AF19" s="145"/>
      <c r="AG19" s="165" t="s">
        <v>26</v>
      </c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6"/>
      <c r="BX19" s="33"/>
      <c r="BY19" s="34"/>
      <c r="BZ19" s="34"/>
      <c r="CA19" s="34"/>
      <c r="CB19" s="3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210" t="s">
        <v>27</v>
      </c>
      <c r="C20" s="210"/>
      <c r="D20" s="211" t="s">
        <v>28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2"/>
      <c r="AA20" s="22"/>
      <c r="AB20" s="22"/>
      <c r="AC20" s="22"/>
      <c r="AD20" s="22"/>
      <c r="AE20" s="210" t="s">
        <v>27</v>
      </c>
      <c r="AF20" s="210"/>
      <c r="AG20" s="211" t="s">
        <v>29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2"/>
      <c r="BX20" s="33"/>
      <c r="BY20" s="34"/>
      <c r="BZ20" s="34"/>
      <c r="CA20" s="34"/>
      <c r="CB20" s="3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76:256" ht="12.75">
      <c r="BX21" s="33"/>
      <c r="BY21" s="34"/>
      <c r="BZ21" s="34"/>
      <c r="CA21" s="34"/>
      <c r="CB21" s="3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21" t="s">
        <v>30</v>
      </c>
      <c r="BX22" s="33"/>
      <c r="BY22" s="34"/>
      <c r="BZ22" s="34"/>
      <c r="CA22" s="34"/>
      <c r="CB22" s="3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76:256" ht="6" customHeight="1">
      <c r="BX23" s="33"/>
      <c r="BY23" s="34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22" customFormat="1" ht="16.5" customHeight="1" thickBot="1">
      <c r="B24" s="215" t="s">
        <v>31</v>
      </c>
      <c r="C24" s="215"/>
      <c r="D24" s="209" t="s">
        <v>32</v>
      </c>
      <c r="E24" s="209"/>
      <c r="F24" s="209"/>
      <c r="G24" s="209" t="s">
        <v>33</v>
      </c>
      <c r="H24" s="209"/>
      <c r="I24" s="209"/>
      <c r="J24" s="209" t="s">
        <v>34</v>
      </c>
      <c r="K24" s="209"/>
      <c r="L24" s="209"/>
      <c r="M24" s="209"/>
      <c r="N24" s="209"/>
      <c r="O24" s="209" t="s">
        <v>35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 t="s">
        <v>36</v>
      </c>
      <c r="AX24" s="209"/>
      <c r="AY24" s="209"/>
      <c r="AZ24" s="209"/>
      <c r="BA24" s="209"/>
      <c r="BB24" s="206" t="s">
        <v>13</v>
      </c>
      <c r="BC24" s="206"/>
      <c r="BD24" s="83"/>
      <c r="BE24" s="44"/>
      <c r="BF24" s="207" t="s">
        <v>37</v>
      </c>
      <c r="BG24" s="207"/>
      <c r="BH24" s="207"/>
      <c r="BI24" s="44"/>
      <c r="BJ24" s="44"/>
      <c r="BK24" s="44"/>
      <c r="BL24" s="44"/>
      <c r="BM24" s="44"/>
      <c r="BN24" s="44"/>
      <c r="BO24" s="44"/>
      <c r="BP24" s="44"/>
      <c r="BQ24" s="44"/>
      <c r="BR24" s="45"/>
      <c r="BS24" s="44"/>
      <c r="BT24" s="44"/>
      <c r="BU24" s="44"/>
      <c r="BV24" s="84"/>
      <c r="BW24" s="84"/>
      <c r="BX24" s="36"/>
      <c r="BY24" s="37"/>
      <c r="BZ24" s="37"/>
      <c r="CA24" s="37"/>
      <c r="CB24" s="37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</row>
    <row r="25" spans="1:133" s="25" customFormat="1" ht="18" customHeight="1">
      <c r="A25" s="23"/>
      <c r="B25" s="195">
        <v>1</v>
      </c>
      <c r="C25" s="195"/>
      <c r="D25" s="196">
        <v>1</v>
      </c>
      <c r="E25" s="196"/>
      <c r="F25" s="196"/>
      <c r="G25" s="205" t="str">
        <f>$P$15</f>
        <v>A</v>
      </c>
      <c r="H25" s="205"/>
      <c r="I25" s="205"/>
      <c r="J25" s="208">
        <f>$H$10</f>
        <v>0.3958333333333333</v>
      </c>
      <c r="K25" s="208"/>
      <c r="L25" s="208"/>
      <c r="M25" s="208"/>
      <c r="N25" s="208"/>
      <c r="O25" s="199" t="str">
        <f>D16</f>
        <v>A1</v>
      </c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24" t="s">
        <v>39</v>
      </c>
      <c r="AF25" s="200" t="str">
        <f>D17</f>
        <v>A2</v>
      </c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1"/>
      <c r="AX25" s="201"/>
      <c r="AY25" s="24" t="s">
        <v>40</v>
      </c>
      <c r="AZ25" s="202"/>
      <c r="BA25" s="202"/>
      <c r="BB25" s="203"/>
      <c r="BC25" s="203"/>
      <c r="BD25" s="83"/>
      <c r="BE25" s="44"/>
      <c r="BF25" s="46" t="str">
        <f>IF(ISBLANK(AW25),"0",IF(AW25&gt;AZ25,3,IF(AW25=AZ25,1,0)))</f>
        <v>0</v>
      </c>
      <c r="BG25" s="46" t="s">
        <v>40</v>
      </c>
      <c r="BH25" s="46" t="str">
        <f>IF(ISBLANK(AZ25),"0",IF(AZ25&gt;AW25,3,IF(AZ25=AW25,1,0)))</f>
        <v>0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5"/>
      <c r="BS25" s="44"/>
      <c r="BT25" s="44"/>
      <c r="BU25" s="44"/>
      <c r="BV25" s="84"/>
      <c r="BW25" s="84"/>
      <c r="BX25" s="36"/>
      <c r="BY25" s="37"/>
      <c r="BZ25" s="37"/>
      <c r="CA25" s="37"/>
      <c r="CB25" s="37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</row>
    <row r="26" spans="1:133" s="25" customFormat="1" ht="18" customHeight="1" thickBot="1">
      <c r="A26" s="22"/>
      <c r="B26" s="188">
        <v>2</v>
      </c>
      <c r="C26" s="188"/>
      <c r="D26" s="189">
        <v>2</v>
      </c>
      <c r="E26" s="189"/>
      <c r="F26" s="189"/>
      <c r="G26" s="204" t="str">
        <f>$P$15</f>
        <v>A</v>
      </c>
      <c r="H26" s="204"/>
      <c r="I26" s="204"/>
      <c r="J26" s="192">
        <f>H10</f>
        <v>0.3958333333333333</v>
      </c>
      <c r="K26" s="192"/>
      <c r="L26" s="192"/>
      <c r="M26" s="192"/>
      <c r="N26" s="192"/>
      <c r="O26" s="193" t="str">
        <f>D19</f>
        <v>A4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6" t="s">
        <v>39</v>
      </c>
      <c r="AF26" s="194" t="str">
        <f>D18</f>
        <v>A3</v>
      </c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84"/>
      <c r="AX26" s="184"/>
      <c r="AY26" s="26" t="s">
        <v>40</v>
      </c>
      <c r="AZ26" s="185"/>
      <c r="BA26" s="185"/>
      <c r="BB26" s="186"/>
      <c r="BC26" s="186"/>
      <c r="BD26" s="83"/>
      <c r="BE26" s="44"/>
      <c r="BF26" s="46" t="str">
        <f aca="true" t="shared" si="0" ref="BF26:BF44">IF(ISBLANK(AW26),"0",IF(AW26&gt;AZ26,3,IF(AW26=AZ26,1,0)))</f>
        <v>0</v>
      </c>
      <c r="BG26" s="46" t="s">
        <v>40</v>
      </c>
      <c r="BH26" s="46" t="str">
        <f aca="true" t="shared" si="1" ref="BH26:BH44">IF(ISBLANK(AZ26),"0",IF(AZ26&gt;AW26,3,IF(AZ26=AW26,1,0)))</f>
        <v>0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5"/>
      <c r="BS26" s="44"/>
      <c r="BT26" s="44"/>
      <c r="BU26" s="44"/>
      <c r="BV26" s="84"/>
      <c r="BW26" s="84"/>
      <c r="BX26" s="36"/>
      <c r="BY26" s="37"/>
      <c r="BZ26" s="37"/>
      <c r="CA26" s="37"/>
      <c r="CB26" s="37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</row>
    <row r="27" spans="1:133" s="25" customFormat="1" ht="18" customHeight="1">
      <c r="A27" s="22"/>
      <c r="B27" s="195">
        <v>3</v>
      </c>
      <c r="C27" s="195"/>
      <c r="D27" s="196">
        <v>1</v>
      </c>
      <c r="E27" s="196"/>
      <c r="F27" s="196"/>
      <c r="G27" s="197" t="str">
        <f>$AS$15</f>
        <v>B</v>
      </c>
      <c r="H27" s="197"/>
      <c r="I27" s="197"/>
      <c r="J27" s="198">
        <f aca="true" t="shared" si="2" ref="J27:J43">J26+$U$10*$X$10+$AL$10</f>
        <v>0.4083333333333333</v>
      </c>
      <c r="K27" s="198"/>
      <c r="L27" s="198"/>
      <c r="M27" s="198"/>
      <c r="N27" s="198"/>
      <c r="O27" s="199" t="str">
        <f>AG16</f>
        <v>B1</v>
      </c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4" t="s">
        <v>39</v>
      </c>
      <c r="AF27" s="200" t="str">
        <f>AG17</f>
        <v>B2</v>
      </c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1"/>
      <c r="AX27" s="201"/>
      <c r="AY27" s="24" t="s">
        <v>40</v>
      </c>
      <c r="AZ27" s="202"/>
      <c r="BA27" s="202"/>
      <c r="BB27" s="203"/>
      <c r="BC27" s="203"/>
      <c r="BD27" s="83"/>
      <c r="BE27" s="44"/>
      <c r="BF27" s="46" t="str">
        <f t="shared" si="0"/>
        <v>0</v>
      </c>
      <c r="BG27" s="46" t="s">
        <v>40</v>
      </c>
      <c r="BH27" s="46" t="str">
        <f t="shared" si="1"/>
        <v>0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5"/>
      <c r="BS27" s="44"/>
      <c r="BT27" s="44"/>
      <c r="BU27" s="44"/>
      <c r="BV27" s="84"/>
      <c r="BW27" s="84"/>
      <c r="BX27" s="36"/>
      <c r="BY27" s="37"/>
      <c r="BZ27" s="37"/>
      <c r="CA27" s="37"/>
      <c r="CB27" s="37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</row>
    <row r="28" spans="1:133" s="25" customFormat="1" ht="18" customHeight="1" thickBot="1">
      <c r="A28" s="22"/>
      <c r="B28" s="188">
        <v>4</v>
      </c>
      <c r="C28" s="188"/>
      <c r="D28" s="189">
        <v>2</v>
      </c>
      <c r="E28" s="189"/>
      <c r="F28" s="189"/>
      <c r="G28" s="190" t="str">
        <f>$AS$15</f>
        <v>B</v>
      </c>
      <c r="H28" s="190"/>
      <c r="I28" s="191"/>
      <c r="J28" s="192">
        <f>J27</f>
        <v>0.4083333333333333</v>
      </c>
      <c r="K28" s="192"/>
      <c r="L28" s="192"/>
      <c r="M28" s="192"/>
      <c r="N28" s="192"/>
      <c r="O28" s="193" t="str">
        <f>AG19</f>
        <v>B4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6" t="s">
        <v>39</v>
      </c>
      <c r="AF28" s="194" t="str">
        <f>AG18</f>
        <v>B3</v>
      </c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84"/>
      <c r="AX28" s="184"/>
      <c r="AY28" s="26" t="s">
        <v>40</v>
      </c>
      <c r="AZ28" s="185"/>
      <c r="BA28" s="185"/>
      <c r="BB28" s="186"/>
      <c r="BC28" s="186"/>
      <c r="BD28" s="83"/>
      <c r="BE28" s="44"/>
      <c r="BF28" s="46" t="str">
        <f t="shared" si="0"/>
        <v>0</v>
      </c>
      <c r="BG28" s="46" t="s">
        <v>40</v>
      </c>
      <c r="BH28" s="46" t="str">
        <f t="shared" si="1"/>
        <v>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5"/>
      <c r="BS28" s="44"/>
      <c r="BT28" s="44"/>
      <c r="BU28" s="44"/>
      <c r="BV28" s="84"/>
      <c r="BW28" s="84"/>
      <c r="BX28" s="36"/>
      <c r="BY28" s="37"/>
      <c r="BZ28" s="37"/>
      <c r="CA28" s="37"/>
      <c r="CB28" s="37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</row>
    <row r="29" spans="1:133" s="25" customFormat="1" ht="18" customHeight="1">
      <c r="A29" s="22"/>
      <c r="B29" s="195">
        <v>5</v>
      </c>
      <c r="C29" s="195"/>
      <c r="D29" s="196">
        <v>1</v>
      </c>
      <c r="E29" s="196"/>
      <c r="F29" s="196"/>
      <c r="G29" s="205" t="str">
        <f>$P$15</f>
        <v>A</v>
      </c>
      <c r="H29" s="205"/>
      <c r="I29" s="205"/>
      <c r="J29" s="198">
        <f t="shared" si="2"/>
        <v>0.42083333333333334</v>
      </c>
      <c r="K29" s="198"/>
      <c r="L29" s="198"/>
      <c r="M29" s="198"/>
      <c r="N29" s="198"/>
      <c r="O29" s="199" t="str">
        <f>D20</f>
        <v>A5</v>
      </c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24" t="s">
        <v>39</v>
      </c>
      <c r="AF29" s="200" t="str">
        <f>D16</f>
        <v>A1</v>
      </c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1"/>
      <c r="AX29" s="201"/>
      <c r="AY29" s="24" t="s">
        <v>40</v>
      </c>
      <c r="AZ29" s="202"/>
      <c r="BA29" s="202"/>
      <c r="BB29" s="203"/>
      <c r="BC29" s="203"/>
      <c r="BD29" s="83"/>
      <c r="BE29" s="44"/>
      <c r="BF29" s="46" t="str">
        <f t="shared" si="0"/>
        <v>0</v>
      </c>
      <c r="BG29" s="46" t="s">
        <v>40</v>
      </c>
      <c r="BH29" s="46" t="str">
        <f t="shared" si="1"/>
        <v>0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44"/>
      <c r="BT29" s="44"/>
      <c r="BU29" s="44"/>
      <c r="BV29" s="84"/>
      <c r="BW29" s="84"/>
      <c r="BX29" s="36"/>
      <c r="BY29" s="37"/>
      <c r="BZ29" s="37"/>
      <c r="CA29" s="37"/>
      <c r="CB29" s="37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</row>
    <row r="30" spans="1:133" s="25" customFormat="1" ht="18" customHeight="1" thickBot="1">
      <c r="A30" s="22"/>
      <c r="B30" s="188">
        <v>6</v>
      </c>
      <c r="C30" s="188"/>
      <c r="D30" s="189">
        <v>2</v>
      </c>
      <c r="E30" s="189"/>
      <c r="F30" s="189"/>
      <c r="G30" s="204" t="str">
        <f>$P$15</f>
        <v>A</v>
      </c>
      <c r="H30" s="204"/>
      <c r="I30" s="204"/>
      <c r="J30" s="192">
        <f>J29</f>
        <v>0.42083333333333334</v>
      </c>
      <c r="K30" s="192"/>
      <c r="L30" s="192"/>
      <c r="M30" s="192"/>
      <c r="N30" s="192"/>
      <c r="O30" s="193" t="str">
        <f>D17</f>
        <v>A2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6" t="s">
        <v>39</v>
      </c>
      <c r="AF30" s="194" t="str">
        <f>D19</f>
        <v>A4</v>
      </c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84"/>
      <c r="AX30" s="184"/>
      <c r="AY30" s="26" t="s">
        <v>40</v>
      </c>
      <c r="AZ30" s="185"/>
      <c r="BA30" s="185"/>
      <c r="BB30" s="186"/>
      <c r="BC30" s="186"/>
      <c r="BD30" s="83"/>
      <c r="BE30" s="44"/>
      <c r="BF30" s="46" t="str">
        <f t="shared" si="0"/>
        <v>0</v>
      </c>
      <c r="BG30" s="46" t="s">
        <v>40</v>
      </c>
      <c r="BH30" s="46" t="str">
        <f t="shared" si="1"/>
        <v>0</v>
      </c>
      <c r="BI30" s="44"/>
      <c r="BJ30" s="44"/>
      <c r="BK30" s="42"/>
      <c r="BL30" s="42"/>
      <c r="BM30" s="42"/>
      <c r="BN30" s="42"/>
      <c r="BO30" s="42"/>
      <c r="BP30" s="42"/>
      <c r="BQ30" s="42"/>
      <c r="BR30" s="43"/>
      <c r="BS30" s="42"/>
      <c r="BT30" s="44"/>
      <c r="BU30" s="44"/>
      <c r="BV30" s="84"/>
      <c r="BW30" s="84"/>
      <c r="BX30" s="36"/>
      <c r="BY30" s="37"/>
      <c r="BZ30" s="37"/>
      <c r="CA30" s="37"/>
      <c r="CB30" s="37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</row>
    <row r="31" spans="1:133" s="25" customFormat="1" ht="18" customHeight="1">
      <c r="A31" s="22"/>
      <c r="B31" s="195">
        <v>7</v>
      </c>
      <c r="C31" s="195"/>
      <c r="D31" s="196">
        <v>1</v>
      </c>
      <c r="E31" s="196"/>
      <c r="F31" s="196"/>
      <c r="G31" s="197" t="str">
        <f>$AS$15</f>
        <v>B</v>
      </c>
      <c r="H31" s="197"/>
      <c r="I31" s="197"/>
      <c r="J31" s="198">
        <f t="shared" si="2"/>
        <v>0.43333333333333335</v>
      </c>
      <c r="K31" s="198"/>
      <c r="L31" s="198"/>
      <c r="M31" s="198"/>
      <c r="N31" s="198"/>
      <c r="O31" s="199" t="str">
        <f>AG20</f>
        <v>B5</v>
      </c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24" t="s">
        <v>39</v>
      </c>
      <c r="AF31" s="200" t="str">
        <f>AG16</f>
        <v>B1</v>
      </c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1"/>
      <c r="AX31" s="201"/>
      <c r="AY31" s="24" t="s">
        <v>40</v>
      </c>
      <c r="AZ31" s="202"/>
      <c r="BA31" s="202"/>
      <c r="BB31" s="203"/>
      <c r="BC31" s="203"/>
      <c r="BD31" s="83"/>
      <c r="BE31" s="44"/>
      <c r="BF31" s="46" t="str">
        <f t="shared" si="0"/>
        <v>0</v>
      </c>
      <c r="BG31" s="46" t="s">
        <v>40</v>
      </c>
      <c r="BH31" s="46" t="str">
        <f t="shared" si="1"/>
        <v>0</v>
      </c>
      <c r="BI31" s="44"/>
      <c r="BJ31" s="44"/>
      <c r="BK31" s="47"/>
      <c r="BL31" s="47"/>
      <c r="BM31" s="48" t="str">
        <f>$D$20</f>
        <v>A5</v>
      </c>
      <c r="BN31" s="49">
        <f>SUM($BF$29+$BH$33+$BF$38+$BH$42)</f>
        <v>0</v>
      </c>
      <c r="BO31" s="49">
        <f>SUM($AW$29+$AZ$33+$AW$38+$AZ$42)</f>
        <v>0</v>
      </c>
      <c r="BP31" s="50" t="s">
        <v>40</v>
      </c>
      <c r="BQ31" s="49">
        <f>SUM($AZ$29+$AW$33+$AZ$38+$AW$42)</f>
        <v>0</v>
      </c>
      <c r="BR31" s="51">
        <f>SUM(BO31-BQ31)</f>
        <v>0</v>
      </c>
      <c r="BS31" s="44"/>
      <c r="BT31" s="44"/>
      <c r="BU31" s="44"/>
      <c r="BV31" s="84"/>
      <c r="BW31" s="84"/>
      <c r="BX31" s="36"/>
      <c r="BY31" s="37"/>
      <c r="BZ31" s="37"/>
      <c r="CA31" s="37"/>
      <c r="CB31" s="37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</row>
    <row r="32" spans="1:133" s="25" customFormat="1" ht="18" customHeight="1" thickBot="1">
      <c r="A32" s="22"/>
      <c r="B32" s="188">
        <v>8</v>
      </c>
      <c r="C32" s="188"/>
      <c r="D32" s="189">
        <v>2</v>
      </c>
      <c r="E32" s="189"/>
      <c r="F32" s="189"/>
      <c r="G32" s="190" t="str">
        <f>$AS$15</f>
        <v>B</v>
      </c>
      <c r="H32" s="190"/>
      <c r="I32" s="191"/>
      <c r="J32" s="192">
        <f>J31</f>
        <v>0.43333333333333335</v>
      </c>
      <c r="K32" s="192"/>
      <c r="L32" s="192"/>
      <c r="M32" s="192"/>
      <c r="N32" s="192"/>
      <c r="O32" s="193" t="str">
        <f>AG17</f>
        <v>B2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26" t="s">
        <v>39</v>
      </c>
      <c r="AF32" s="194" t="str">
        <f>AG19</f>
        <v>B4</v>
      </c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84"/>
      <c r="AX32" s="184"/>
      <c r="AY32" s="26" t="s">
        <v>40</v>
      </c>
      <c r="AZ32" s="185"/>
      <c r="BA32" s="185"/>
      <c r="BB32" s="186"/>
      <c r="BC32" s="186"/>
      <c r="BD32" s="83"/>
      <c r="BE32" s="44"/>
      <c r="BF32" s="46" t="str">
        <f t="shared" si="0"/>
        <v>0</v>
      </c>
      <c r="BG32" s="46" t="s">
        <v>40</v>
      </c>
      <c r="BH32" s="46" t="str">
        <f t="shared" si="1"/>
        <v>0</v>
      </c>
      <c r="BI32" s="44"/>
      <c r="BJ32" s="44"/>
      <c r="BK32" s="47"/>
      <c r="BL32" s="47"/>
      <c r="BM32" s="48" t="str">
        <f>$D$19</f>
        <v>A4</v>
      </c>
      <c r="BN32" s="49">
        <f>SUM($BF$26+$BH$30+$BF$34+$BH$38)</f>
        <v>0</v>
      </c>
      <c r="BO32" s="49">
        <f>SUM($AW$26+$AZ$30+$AW$34+$AZ$38)</f>
        <v>0</v>
      </c>
      <c r="BP32" s="50" t="s">
        <v>40</v>
      </c>
      <c r="BQ32" s="49">
        <f>SUM($AZ$26+$AW$30+$AZ$34+$AW$38)</f>
        <v>0</v>
      </c>
      <c r="BR32" s="51">
        <f>SUM(BO32-BQ32)</f>
        <v>0</v>
      </c>
      <c r="BS32" s="44"/>
      <c r="BT32" s="44"/>
      <c r="BU32" s="44"/>
      <c r="BV32" s="84"/>
      <c r="BW32" s="84"/>
      <c r="BX32" s="36"/>
      <c r="BY32" s="37"/>
      <c r="BZ32" s="37"/>
      <c r="CA32" s="37"/>
      <c r="CB32" s="37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</row>
    <row r="33" spans="1:133" s="25" customFormat="1" ht="18" customHeight="1">
      <c r="A33" s="22"/>
      <c r="B33" s="195">
        <v>9</v>
      </c>
      <c r="C33" s="195"/>
      <c r="D33" s="196">
        <v>1</v>
      </c>
      <c r="E33" s="196"/>
      <c r="F33" s="196"/>
      <c r="G33" s="205" t="str">
        <f>$P$15</f>
        <v>A</v>
      </c>
      <c r="H33" s="205"/>
      <c r="I33" s="205"/>
      <c r="J33" s="198">
        <f t="shared" si="2"/>
        <v>0.44583333333333336</v>
      </c>
      <c r="K33" s="198"/>
      <c r="L33" s="198"/>
      <c r="M33" s="198"/>
      <c r="N33" s="198"/>
      <c r="O33" s="199" t="str">
        <f>D18</f>
        <v>A3</v>
      </c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24" t="s">
        <v>39</v>
      </c>
      <c r="AF33" s="200" t="str">
        <f>D20</f>
        <v>A5</v>
      </c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1"/>
      <c r="AX33" s="201"/>
      <c r="AY33" s="24" t="s">
        <v>40</v>
      </c>
      <c r="AZ33" s="202"/>
      <c r="BA33" s="202"/>
      <c r="BB33" s="203"/>
      <c r="BC33" s="203"/>
      <c r="BD33" s="83"/>
      <c r="BE33" s="44"/>
      <c r="BF33" s="46" t="str">
        <f t="shared" si="0"/>
        <v>0</v>
      </c>
      <c r="BG33" s="46" t="s">
        <v>40</v>
      </c>
      <c r="BH33" s="46" t="str">
        <f t="shared" si="1"/>
        <v>0</v>
      </c>
      <c r="BI33" s="44"/>
      <c r="BJ33" s="44"/>
      <c r="BK33" s="47"/>
      <c r="BL33" s="47"/>
      <c r="BM33" s="48" t="str">
        <f>$D$18</f>
        <v>A3</v>
      </c>
      <c r="BN33" s="49">
        <f>SUM($BH$26+$BF$33+$BF$37+$BH$41)</f>
        <v>0</v>
      </c>
      <c r="BO33" s="49">
        <f>SUM($AZ$26+$AW$33+$AW$37+$AZ$41)</f>
        <v>0</v>
      </c>
      <c r="BP33" s="50" t="s">
        <v>40</v>
      </c>
      <c r="BQ33" s="49">
        <f>SUM($AW$26+$AZ$33+$AZ$37+$AW$41)</f>
        <v>0</v>
      </c>
      <c r="BR33" s="51">
        <f>SUM(BO33-BQ33)</f>
        <v>0</v>
      </c>
      <c r="BS33" s="44"/>
      <c r="BT33" s="44"/>
      <c r="BU33" s="44"/>
      <c r="BV33" s="84"/>
      <c r="BW33" s="84"/>
      <c r="BX33" s="36"/>
      <c r="BY33" s="37"/>
      <c r="BZ33" s="37"/>
      <c r="CA33" s="37"/>
      <c r="CB33" s="37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</row>
    <row r="34" spans="1:133" s="25" customFormat="1" ht="18" customHeight="1" thickBot="1">
      <c r="A34" s="22"/>
      <c r="B34" s="188">
        <v>10</v>
      </c>
      <c r="C34" s="188"/>
      <c r="D34" s="189">
        <v>2</v>
      </c>
      <c r="E34" s="189"/>
      <c r="F34" s="189"/>
      <c r="G34" s="204" t="str">
        <f>$P$15</f>
        <v>A</v>
      </c>
      <c r="H34" s="204"/>
      <c r="I34" s="204"/>
      <c r="J34" s="192">
        <f>J33</f>
        <v>0.44583333333333336</v>
      </c>
      <c r="K34" s="192"/>
      <c r="L34" s="192"/>
      <c r="M34" s="192"/>
      <c r="N34" s="192"/>
      <c r="O34" s="193" t="str">
        <f>D19</f>
        <v>A4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26" t="s">
        <v>39</v>
      </c>
      <c r="AF34" s="194" t="str">
        <f>D16</f>
        <v>A1</v>
      </c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84"/>
      <c r="AX34" s="184"/>
      <c r="AY34" s="26" t="s">
        <v>40</v>
      </c>
      <c r="AZ34" s="185"/>
      <c r="BA34" s="185"/>
      <c r="BB34" s="186"/>
      <c r="BC34" s="186"/>
      <c r="BD34" s="83"/>
      <c r="BE34" s="44"/>
      <c r="BF34" s="46" t="str">
        <f t="shared" si="0"/>
        <v>0</v>
      </c>
      <c r="BG34" s="46" t="s">
        <v>40</v>
      </c>
      <c r="BH34" s="46" t="str">
        <f t="shared" si="1"/>
        <v>0</v>
      </c>
      <c r="BI34" s="44"/>
      <c r="BJ34" s="44"/>
      <c r="BK34" s="47"/>
      <c r="BL34" s="47"/>
      <c r="BM34" s="48" t="str">
        <f>$D$17</f>
        <v>A2</v>
      </c>
      <c r="BN34" s="49">
        <f>SUM($BH$25+$BF$30+$BH$37+$BF$42)</f>
        <v>0</v>
      </c>
      <c r="BO34" s="49">
        <f>SUM($AZ$25+$AW$30+$AZ$37+$AW$42)</f>
        <v>0</v>
      </c>
      <c r="BP34" s="50" t="s">
        <v>40</v>
      </c>
      <c r="BQ34" s="49">
        <f>SUM($AW$25+$AZ$30+$AW$37+$AZ$42)</f>
        <v>0</v>
      </c>
      <c r="BR34" s="51">
        <f>SUM(BO34-BQ34)</f>
        <v>0</v>
      </c>
      <c r="BS34" s="44"/>
      <c r="BT34" s="44"/>
      <c r="BU34" s="44"/>
      <c r="BV34" s="84"/>
      <c r="BW34" s="84"/>
      <c r="BX34" s="36"/>
      <c r="BY34" s="37"/>
      <c r="BZ34" s="37"/>
      <c r="CA34" s="37"/>
      <c r="CB34" s="37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</row>
    <row r="35" spans="1:133" s="25" customFormat="1" ht="18" customHeight="1">
      <c r="A35" s="22"/>
      <c r="B35" s="195">
        <v>11</v>
      </c>
      <c r="C35" s="195"/>
      <c r="D35" s="196">
        <v>1</v>
      </c>
      <c r="E35" s="196"/>
      <c r="F35" s="196"/>
      <c r="G35" s="197" t="str">
        <f>$AS$15</f>
        <v>B</v>
      </c>
      <c r="H35" s="197"/>
      <c r="I35" s="197"/>
      <c r="J35" s="198">
        <f t="shared" si="2"/>
        <v>0.45833333333333337</v>
      </c>
      <c r="K35" s="198"/>
      <c r="L35" s="198"/>
      <c r="M35" s="198"/>
      <c r="N35" s="198"/>
      <c r="O35" s="199" t="str">
        <f>AG18</f>
        <v>B3</v>
      </c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24" t="s">
        <v>39</v>
      </c>
      <c r="AF35" s="200" t="str">
        <f>AG20</f>
        <v>B5</v>
      </c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1"/>
      <c r="AX35" s="201"/>
      <c r="AY35" s="24" t="s">
        <v>40</v>
      </c>
      <c r="AZ35" s="202"/>
      <c r="BA35" s="202"/>
      <c r="BB35" s="203"/>
      <c r="BC35" s="203"/>
      <c r="BD35" s="83"/>
      <c r="BE35" s="44"/>
      <c r="BF35" s="46" t="str">
        <f t="shared" si="0"/>
        <v>0</v>
      </c>
      <c r="BG35" s="46" t="s">
        <v>40</v>
      </c>
      <c r="BH35" s="46" t="str">
        <f t="shared" si="1"/>
        <v>0</v>
      </c>
      <c r="BI35" s="44"/>
      <c r="BJ35" s="44"/>
      <c r="BK35" s="47"/>
      <c r="BL35" s="47"/>
      <c r="BM35" s="52" t="str">
        <f>$D$16</f>
        <v>A1</v>
      </c>
      <c r="BN35" s="49">
        <f>SUM($BF$25+$BH$29+$BH$34+$BF$41)</f>
        <v>0</v>
      </c>
      <c r="BO35" s="49">
        <f>SUM($AW$25+$AZ$29+$AZ$34+$AW$41)</f>
        <v>0</v>
      </c>
      <c r="BP35" s="50" t="s">
        <v>40</v>
      </c>
      <c r="BQ35" s="49">
        <f>SUM($AZ$25+$AW$29+$AW$34+$AZ$41)</f>
        <v>0</v>
      </c>
      <c r="BR35" s="53">
        <f>SUM(BO35-BQ35)</f>
        <v>0</v>
      </c>
      <c r="BS35" s="44"/>
      <c r="BT35" s="44"/>
      <c r="BU35" s="44"/>
      <c r="BV35" s="84"/>
      <c r="BW35" s="84"/>
      <c r="BX35" s="36"/>
      <c r="BY35" s="37"/>
      <c r="BZ35" s="37"/>
      <c r="CA35" s="37"/>
      <c r="CB35" s="37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</row>
    <row r="36" spans="1:133" s="25" customFormat="1" ht="18" customHeight="1" thickBot="1">
      <c r="A36" s="22"/>
      <c r="B36" s="188">
        <v>12</v>
      </c>
      <c r="C36" s="188"/>
      <c r="D36" s="189">
        <v>2</v>
      </c>
      <c r="E36" s="189"/>
      <c r="F36" s="189"/>
      <c r="G36" s="190" t="str">
        <f>$AS$15</f>
        <v>B</v>
      </c>
      <c r="H36" s="190"/>
      <c r="I36" s="191"/>
      <c r="J36" s="192">
        <f>J35</f>
        <v>0.45833333333333337</v>
      </c>
      <c r="K36" s="192"/>
      <c r="L36" s="192"/>
      <c r="M36" s="192"/>
      <c r="N36" s="192"/>
      <c r="O36" s="193" t="str">
        <f>AG19</f>
        <v>B4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26" t="s">
        <v>39</v>
      </c>
      <c r="AF36" s="194" t="str">
        <f>AG16</f>
        <v>B1</v>
      </c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84"/>
      <c r="AX36" s="184"/>
      <c r="AY36" s="26" t="s">
        <v>40</v>
      </c>
      <c r="AZ36" s="185"/>
      <c r="BA36" s="185"/>
      <c r="BB36" s="186"/>
      <c r="BC36" s="186"/>
      <c r="BD36" s="83"/>
      <c r="BE36" s="44"/>
      <c r="BF36" s="46" t="str">
        <f t="shared" si="0"/>
        <v>0</v>
      </c>
      <c r="BG36" s="46" t="s">
        <v>40</v>
      </c>
      <c r="BH36" s="46" t="str">
        <f t="shared" si="1"/>
        <v>0</v>
      </c>
      <c r="BI36" s="44"/>
      <c r="BJ36" s="44"/>
      <c r="BK36" s="44"/>
      <c r="BL36" s="44"/>
      <c r="BM36" s="44"/>
      <c r="BN36" s="54"/>
      <c r="BO36" s="54"/>
      <c r="BP36" s="54"/>
      <c r="BQ36" s="54"/>
      <c r="BR36" s="55"/>
      <c r="BS36" s="44"/>
      <c r="BT36" s="44"/>
      <c r="BU36" s="44"/>
      <c r="BV36" s="84"/>
      <c r="BW36" s="84"/>
      <c r="BX36" s="36"/>
      <c r="BY36" s="37"/>
      <c r="BZ36" s="37"/>
      <c r="CA36" s="37"/>
      <c r="CB36" s="37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</row>
    <row r="37" spans="1:133" s="25" customFormat="1" ht="18" customHeight="1">
      <c r="A37" s="22"/>
      <c r="B37" s="195">
        <v>13</v>
      </c>
      <c r="C37" s="195"/>
      <c r="D37" s="196">
        <v>1</v>
      </c>
      <c r="E37" s="196"/>
      <c r="F37" s="196"/>
      <c r="G37" s="205" t="str">
        <f>$P$15</f>
        <v>A</v>
      </c>
      <c r="H37" s="205"/>
      <c r="I37" s="205"/>
      <c r="J37" s="198">
        <f t="shared" si="2"/>
        <v>0.4708333333333334</v>
      </c>
      <c r="K37" s="198"/>
      <c r="L37" s="198"/>
      <c r="M37" s="198"/>
      <c r="N37" s="198"/>
      <c r="O37" s="199" t="str">
        <f>D18</f>
        <v>A3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24" t="s">
        <v>39</v>
      </c>
      <c r="AF37" s="200" t="str">
        <f>D17</f>
        <v>A2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1"/>
      <c r="AX37" s="201"/>
      <c r="AY37" s="24" t="s">
        <v>40</v>
      </c>
      <c r="AZ37" s="202"/>
      <c r="BA37" s="202"/>
      <c r="BB37" s="203"/>
      <c r="BC37" s="203"/>
      <c r="BD37" s="83"/>
      <c r="BE37" s="44"/>
      <c r="BF37" s="46" t="str">
        <f t="shared" si="0"/>
        <v>0</v>
      </c>
      <c r="BG37" s="46" t="s">
        <v>40</v>
      </c>
      <c r="BH37" s="46" t="str">
        <f t="shared" si="1"/>
        <v>0</v>
      </c>
      <c r="BI37" s="44"/>
      <c r="BJ37" s="42"/>
      <c r="BK37" s="42"/>
      <c r="BL37" s="42"/>
      <c r="BM37" s="44"/>
      <c r="BN37" s="54"/>
      <c r="BO37" s="54"/>
      <c r="BP37" s="54"/>
      <c r="BQ37" s="54"/>
      <c r="BR37" s="55"/>
      <c r="BS37" s="42"/>
      <c r="BT37" s="44"/>
      <c r="BU37" s="44"/>
      <c r="BV37" s="84"/>
      <c r="BW37" s="84"/>
      <c r="BX37" s="36"/>
      <c r="BY37" s="37"/>
      <c r="BZ37" s="37"/>
      <c r="CA37" s="37"/>
      <c r="CB37" s="37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</row>
    <row r="38" spans="1:133" s="25" customFormat="1" ht="18" customHeight="1" thickBot="1">
      <c r="A38" s="22"/>
      <c r="B38" s="188">
        <v>14</v>
      </c>
      <c r="C38" s="188"/>
      <c r="D38" s="189">
        <v>2</v>
      </c>
      <c r="E38" s="189"/>
      <c r="F38" s="189"/>
      <c r="G38" s="204" t="str">
        <f>$P$15</f>
        <v>A</v>
      </c>
      <c r="H38" s="204"/>
      <c r="I38" s="204"/>
      <c r="J38" s="192">
        <f>J37</f>
        <v>0.4708333333333334</v>
      </c>
      <c r="K38" s="192"/>
      <c r="L38" s="192"/>
      <c r="M38" s="192"/>
      <c r="N38" s="192"/>
      <c r="O38" s="193" t="str">
        <f>D20</f>
        <v>A5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26" t="s">
        <v>39</v>
      </c>
      <c r="AF38" s="194" t="str">
        <f>D19</f>
        <v>A4</v>
      </c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84"/>
      <c r="AX38" s="184"/>
      <c r="AY38" s="26" t="s">
        <v>40</v>
      </c>
      <c r="AZ38" s="185"/>
      <c r="BA38" s="185"/>
      <c r="BB38" s="186"/>
      <c r="BC38" s="186"/>
      <c r="BD38" s="83"/>
      <c r="BE38" s="44"/>
      <c r="BF38" s="46" t="str">
        <f t="shared" si="0"/>
        <v>0</v>
      </c>
      <c r="BG38" s="46" t="s">
        <v>40</v>
      </c>
      <c r="BH38" s="46" t="str">
        <f t="shared" si="1"/>
        <v>0</v>
      </c>
      <c r="BI38" s="44"/>
      <c r="BJ38" s="44"/>
      <c r="BK38" s="47"/>
      <c r="BL38" s="47"/>
      <c r="BM38" s="48" t="str">
        <f>$AG$20</f>
        <v>B5</v>
      </c>
      <c r="BN38" s="49">
        <f>SUM($BF$31+$BH$35+$BF$40+$BH$44)</f>
        <v>0</v>
      </c>
      <c r="BO38" s="49">
        <f>SUM($AW$31+$AZ$35+$AW$40+$AZ$44)</f>
        <v>0</v>
      </c>
      <c r="BP38" s="50" t="s">
        <v>40</v>
      </c>
      <c r="BQ38" s="49">
        <f>SUM($AZ$31+$AW$35+$AZ$40+$AW$44)</f>
        <v>0</v>
      </c>
      <c r="BR38" s="51">
        <f>SUM(BO38-BQ38)</f>
        <v>0</v>
      </c>
      <c r="BS38" s="44"/>
      <c r="BT38" s="44"/>
      <c r="BU38" s="44"/>
      <c r="BV38" s="84"/>
      <c r="BW38" s="84"/>
      <c r="BX38" s="36"/>
      <c r="BY38" s="37"/>
      <c r="BZ38" s="37"/>
      <c r="CA38" s="37"/>
      <c r="CB38" s="37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</row>
    <row r="39" spans="1:133" s="25" customFormat="1" ht="18" customHeight="1">
      <c r="A39" s="22"/>
      <c r="B39" s="195">
        <v>15</v>
      </c>
      <c r="C39" s="195"/>
      <c r="D39" s="196">
        <v>1</v>
      </c>
      <c r="E39" s="196"/>
      <c r="F39" s="196"/>
      <c r="G39" s="197" t="str">
        <f>$AS$15</f>
        <v>B</v>
      </c>
      <c r="H39" s="197"/>
      <c r="I39" s="197"/>
      <c r="J39" s="198">
        <f t="shared" si="2"/>
        <v>0.4833333333333334</v>
      </c>
      <c r="K39" s="198"/>
      <c r="L39" s="198"/>
      <c r="M39" s="198"/>
      <c r="N39" s="198"/>
      <c r="O39" s="199" t="str">
        <f>AG18</f>
        <v>B3</v>
      </c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24" t="s">
        <v>39</v>
      </c>
      <c r="AF39" s="200" t="str">
        <f>AG17</f>
        <v>B2</v>
      </c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1"/>
      <c r="AX39" s="201"/>
      <c r="AY39" s="24" t="s">
        <v>40</v>
      </c>
      <c r="AZ39" s="202"/>
      <c r="BA39" s="202"/>
      <c r="BB39" s="203"/>
      <c r="BC39" s="203"/>
      <c r="BD39" s="83"/>
      <c r="BE39" s="44"/>
      <c r="BF39" s="46" t="str">
        <f t="shared" si="0"/>
        <v>0</v>
      </c>
      <c r="BG39" s="46" t="s">
        <v>40</v>
      </c>
      <c r="BH39" s="46" t="str">
        <f t="shared" si="1"/>
        <v>0</v>
      </c>
      <c r="BI39" s="44"/>
      <c r="BJ39" s="44"/>
      <c r="BK39" s="47"/>
      <c r="BL39" s="47"/>
      <c r="BM39" s="48" t="str">
        <f>$AG$19</f>
        <v>B4</v>
      </c>
      <c r="BN39" s="49">
        <f>SUM($BF$28+$BH$32+$BF$36+$BH$40)</f>
        <v>0</v>
      </c>
      <c r="BO39" s="49">
        <f>SUM($AW$28+$AZ$32+$AW$36+$AZ$40)</f>
        <v>0</v>
      </c>
      <c r="BP39" s="50" t="s">
        <v>40</v>
      </c>
      <c r="BQ39" s="49">
        <f>SUM($AZ$28+$AW$32+$AZ$36+$AW$40)</f>
        <v>0</v>
      </c>
      <c r="BR39" s="51">
        <f>SUM(BO39-BQ39)</f>
        <v>0</v>
      </c>
      <c r="BS39" s="44"/>
      <c r="BT39" s="44"/>
      <c r="BU39" s="44"/>
      <c r="BV39" s="84"/>
      <c r="BW39" s="84"/>
      <c r="BX39" s="36"/>
      <c r="BY39" s="37"/>
      <c r="BZ39" s="37"/>
      <c r="CA39" s="37"/>
      <c r="CB39" s="37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</row>
    <row r="40" spans="1:133" s="25" customFormat="1" ht="18" customHeight="1" thickBot="1">
      <c r="A40" s="22"/>
      <c r="B40" s="188">
        <v>16</v>
      </c>
      <c r="C40" s="188"/>
      <c r="D40" s="189">
        <v>2</v>
      </c>
      <c r="E40" s="189"/>
      <c r="F40" s="189"/>
      <c r="G40" s="190" t="str">
        <f>$AS$15</f>
        <v>B</v>
      </c>
      <c r="H40" s="190"/>
      <c r="I40" s="191"/>
      <c r="J40" s="192">
        <f>J39</f>
        <v>0.4833333333333334</v>
      </c>
      <c r="K40" s="192"/>
      <c r="L40" s="192"/>
      <c r="M40" s="192"/>
      <c r="N40" s="192"/>
      <c r="O40" s="193" t="str">
        <f>AG20</f>
        <v>B5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26" t="s">
        <v>39</v>
      </c>
      <c r="AF40" s="194" t="str">
        <f>AG19</f>
        <v>B4</v>
      </c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84"/>
      <c r="AX40" s="184"/>
      <c r="AY40" s="26" t="s">
        <v>40</v>
      </c>
      <c r="AZ40" s="185"/>
      <c r="BA40" s="185"/>
      <c r="BB40" s="186"/>
      <c r="BC40" s="186"/>
      <c r="BD40" s="83"/>
      <c r="BE40" s="44"/>
      <c r="BF40" s="46" t="str">
        <f t="shared" si="0"/>
        <v>0</v>
      </c>
      <c r="BG40" s="46" t="s">
        <v>40</v>
      </c>
      <c r="BH40" s="46" t="str">
        <f t="shared" si="1"/>
        <v>0</v>
      </c>
      <c r="BI40" s="44"/>
      <c r="BJ40" s="44"/>
      <c r="BK40" s="47"/>
      <c r="BL40" s="47"/>
      <c r="BM40" s="48" t="str">
        <f>$AG$18</f>
        <v>B3</v>
      </c>
      <c r="BN40" s="49">
        <f>SUM($BH$28+$BF$35+$BF$39+$BH$43)</f>
        <v>0</v>
      </c>
      <c r="BO40" s="49">
        <f>SUM($AZ$28+$AW$35+$AW$39+$AZ$43)</f>
        <v>0</v>
      </c>
      <c r="BP40" s="50" t="s">
        <v>40</v>
      </c>
      <c r="BQ40" s="49">
        <f>SUM($AW$28+$AZ$35+$AZ$39+$AW$43)</f>
        <v>0</v>
      </c>
      <c r="BR40" s="51">
        <f>SUM(BO40-BQ40)</f>
        <v>0</v>
      </c>
      <c r="BS40" s="44"/>
      <c r="BT40" s="44"/>
      <c r="BU40" s="44"/>
      <c r="BV40" s="84"/>
      <c r="BW40" s="84"/>
      <c r="BX40" s="36"/>
      <c r="BY40" s="37"/>
      <c r="BZ40" s="37"/>
      <c r="CA40" s="37"/>
      <c r="CB40" s="37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</row>
    <row r="41" spans="1:133" s="25" customFormat="1" ht="18" customHeight="1">
      <c r="A41" s="22"/>
      <c r="B41" s="195">
        <v>17</v>
      </c>
      <c r="C41" s="195"/>
      <c r="D41" s="196">
        <v>1</v>
      </c>
      <c r="E41" s="196"/>
      <c r="F41" s="196"/>
      <c r="G41" s="205" t="str">
        <f>$P$15</f>
        <v>A</v>
      </c>
      <c r="H41" s="205"/>
      <c r="I41" s="205"/>
      <c r="J41" s="198">
        <f t="shared" si="2"/>
        <v>0.4958333333333334</v>
      </c>
      <c r="K41" s="198"/>
      <c r="L41" s="198"/>
      <c r="M41" s="198"/>
      <c r="N41" s="198"/>
      <c r="O41" s="199" t="str">
        <f>D16</f>
        <v>A1</v>
      </c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24" t="s">
        <v>39</v>
      </c>
      <c r="AF41" s="200" t="str">
        <f>D18</f>
        <v>A3</v>
      </c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1"/>
      <c r="AX41" s="201"/>
      <c r="AY41" s="24" t="s">
        <v>40</v>
      </c>
      <c r="AZ41" s="202"/>
      <c r="BA41" s="202"/>
      <c r="BB41" s="203"/>
      <c r="BC41" s="203"/>
      <c r="BD41" s="83"/>
      <c r="BE41" s="44"/>
      <c r="BF41" s="46" t="str">
        <f t="shared" si="0"/>
        <v>0</v>
      </c>
      <c r="BG41" s="46" t="s">
        <v>40</v>
      </c>
      <c r="BH41" s="46" t="str">
        <f t="shared" si="1"/>
        <v>0</v>
      </c>
      <c r="BI41" s="44"/>
      <c r="BJ41" s="44"/>
      <c r="BK41" s="47"/>
      <c r="BL41" s="47"/>
      <c r="BM41" s="48" t="str">
        <f>$AG$17</f>
        <v>B2</v>
      </c>
      <c r="BN41" s="49">
        <f>SUM($BH$27+$BF$32+$BH$39+$BF$44)</f>
        <v>0</v>
      </c>
      <c r="BO41" s="49">
        <f>SUM($AZ$27+$AW$32+$AZ$39+$AW$44)</f>
        <v>0</v>
      </c>
      <c r="BP41" s="50" t="s">
        <v>40</v>
      </c>
      <c r="BQ41" s="49">
        <f>SUM($AW$27+$AZ$32+$AW$39+$AZ$44)</f>
        <v>0</v>
      </c>
      <c r="BR41" s="51">
        <f>SUM(BO41-BQ41)</f>
        <v>0</v>
      </c>
      <c r="BS41" s="44"/>
      <c r="BT41" s="44"/>
      <c r="BU41" s="44"/>
      <c r="BV41" s="84"/>
      <c r="BW41" s="84"/>
      <c r="BX41" s="36"/>
      <c r="BY41" s="37"/>
      <c r="BZ41" s="37"/>
      <c r="CA41" s="37"/>
      <c r="CB41" s="37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</row>
    <row r="42" spans="1:133" s="25" customFormat="1" ht="18" customHeight="1" thickBot="1">
      <c r="A42" s="22"/>
      <c r="B42" s="188">
        <v>18</v>
      </c>
      <c r="C42" s="188"/>
      <c r="D42" s="189">
        <v>2</v>
      </c>
      <c r="E42" s="189"/>
      <c r="F42" s="189"/>
      <c r="G42" s="204" t="str">
        <f>$P$15</f>
        <v>A</v>
      </c>
      <c r="H42" s="204"/>
      <c r="I42" s="204"/>
      <c r="J42" s="192">
        <f>J41</f>
        <v>0.4958333333333334</v>
      </c>
      <c r="K42" s="192"/>
      <c r="L42" s="192"/>
      <c r="M42" s="192"/>
      <c r="N42" s="192"/>
      <c r="O42" s="193" t="str">
        <f>D17</f>
        <v>A2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26" t="s">
        <v>39</v>
      </c>
      <c r="AF42" s="194" t="str">
        <f>D20</f>
        <v>A5</v>
      </c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84"/>
      <c r="AX42" s="184"/>
      <c r="AY42" s="26" t="s">
        <v>40</v>
      </c>
      <c r="AZ42" s="185"/>
      <c r="BA42" s="185"/>
      <c r="BB42" s="186"/>
      <c r="BC42" s="186"/>
      <c r="BD42" s="83"/>
      <c r="BE42" s="44"/>
      <c r="BF42" s="46" t="str">
        <f t="shared" si="0"/>
        <v>0</v>
      </c>
      <c r="BG42" s="46" t="s">
        <v>40</v>
      </c>
      <c r="BH42" s="46" t="str">
        <f t="shared" si="1"/>
        <v>0</v>
      </c>
      <c r="BI42" s="44"/>
      <c r="BJ42" s="44"/>
      <c r="BK42" s="47"/>
      <c r="BL42" s="47"/>
      <c r="BM42" s="52" t="str">
        <f>$AG$16</f>
        <v>B1</v>
      </c>
      <c r="BN42" s="49">
        <f>SUM($BF$27+$BH$31+$BH$36+$BF$43)</f>
        <v>0</v>
      </c>
      <c r="BO42" s="49">
        <f>SUM($AW$27+$AZ$31+$AZ$36+$AW$43)</f>
        <v>0</v>
      </c>
      <c r="BP42" s="50" t="s">
        <v>40</v>
      </c>
      <c r="BQ42" s="49">
        <f>SUM($AZ$27+$AW$31+$AW$36+$AZ$43)</f>
        <v>0</v>
      </c>
      <c r="BR42" s="53">
        <f>SUM(BO42-BQ42)</f>
        <v>0</v>
      </c>
      <c r="BS42" s="44"/>
      <c r="BT42" s="44"/>
      <c r="BU42" s="44"/>
      <c r="BV42" s="84"/>
      <c r="BW42" s="84"/>
      <c r="BX42" s="36"/>
      <c r="BY42" s="37"/>
      <c r="BZ42" s="37"/>
      <c r="CA42" s="37"/>
      <c r="CB42" s="37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</row>
    <row r="43" spans="1:133" s="25" customFormat="1" ht="18" customHeight="1">
      <c r="A43" s="22"/>
      <c r="B43" s="195">
        <v>19</v>
      </c>
      <c r="C43" s="195"/>
      <c r="D43" s="196">
        <v>1</v>
      </c>
      <c r="E43" s="196"/>
      <c r="F43" s="196"/>
      <c r="G43" s="197" t="str">
        <f>$AS$15</f>
        <v>B</v>
      </c>
      <c r="H43" s="197"/>
      <c r="I43" s="197"/>
      <c r="J43" s="198">
        <f t="shared" si="2"/>
        <v>0.5083333333333334</v>
      </c>
      <c r="K43" s="198"/>
      <c r="L43" s="198"/>
      <c r="M43" s="198"/>
      <c r="N43" s="198"/>
      <c r="O43" s="199" t="str">
        <f>AG16</f>
        <v>B1</v>
      </c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24" t="s">
        <v>39</v>
      </c>
      <c r="AF43" s="200" t="str">
        <f>AG18</f>
        <v>B3</v>
      </c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1"/>
      <c r="AX43" s="201"/>
      <c r="AY43" s="24" t="s">
        <v>40</v>
      </c>
      <c r="AZ43" s="202"/>
      <c r="BA43" s="202"/>
      <c r="BB43" s="203"/>
      <c r="BC43" s="203"/>
      <c r="BD43" s="83"/>
      <c r="BE43" s="44"/>
      <c r="BF43" s="46" t="str">
        <f t="shared" si="0"/>
        <v>0</v>
      </c>
      <c r="BG43" s="46" t="s">
        <v>40</v>
      </c>
      <c r="BH43" s="46" t="str">
        <f t="shared" si="1"/>
        <v>0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5"/>
      <c r="BS43" s="44"/>
      <c r="BT43" s="44"/>
      <c r="BU43" s="44"/>
      <c r="BV43" s="84"/>
      <c r="BW43" s="84"/>
      <c r="BX43" s="36"/>
      <c r="BY43" s="37"/>
      <c r="BZ43" s="37"/>
      <c r="CA43" s="37"/>
      <c r="CB43" s="37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</row>
    <row r="44" spans="2:133" ht="18" customHeight="1" thickBot="1">
      <c r="B44" s="188">
        <v>20</v>
      </c>
      <c r="C44" s="188"/>
      <c r="D44" s="189">
        <v>2</v>
      </c>
      <c r="E44" s="189"/>
      <c r="F44" s="189"/>
      <c r="G44" s="190" t="str">
        <f>$AS$15</f>
        <v>B</v>
      </c>
      <c r="H44" s="190"/>
      <c r="I44" s="191"/>
      <c r="J44" s="192">
        <f>J43</f>
        <v>0.5083333333333334</v>
      </c>
      <c r="K44" s="192"/>
      <c r="L44" s="192"/>
      <c r="M44" s="192"/>
      <c r="N44" s="192"/>
      <c r="O44" s="193" t="str">
        <f>AG17</f>
        <v>B2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26" t="s">
        <v>39</v>
      </c>
      <c r="AF44" s="194" t="str">
        <f>AG20</f>
        <v>B5</v>
      </c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84"/>
      <c r="AX44" s="184"/>
      <c r="AY44" s="26" t="s">
        <v>40</v>
      </c>
      <c r="AZ44" s="185"/>
      <c r="BA44" s="185"/>
      <c r="BB44" s="186"/>
      <c r="BC44" s="186"/>
      <c r="BF44" s="46" t="str">
        <f t="shared" si="0"/>
        <v>0</v>
      </c>
      <c r="BG44" s="46" t="s">
        <v>40</v>
      </c>
      <c r="BH44" s="46" t="str">
        <f t="shared" si="1"/>
        <v>0</v>
      </c>
      <c r="BX44" s="33"/>
      <c r="BY44" s="34"/>
      <c r="BZ44" s="34"/>
      <c r="CA44" s="34"/>
      <c r="CB44" s="34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</row>
    <row r="45" spans="76:133" ht="16.5" customHeight="1">
      <c r="BX45" s="33"/>
      <c r="BY45" s="34"/>
      <c r="BZ45" s="34"/>
      <c r="CA45" s="34"/>
      <c r="CB45" s="34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</row>
    <row r="46" spans="2:133" ht="12.75" customHeight="1">
      <c r="B46" s="21" t="s">
        <v>42</v>
      </c>
      <c r="BX46" s="33"/>
      <c r="BY46" s="34"/>
      <c r="BZ46" s="34"/>
      <c r="CA46" s="34"/>
      <c r="CB46" s="34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</row>
    <row r="47" spans="76:133" ht="10.5" customHeight="1">
      <c r="BX47" s="33"/>
      <c r="BY47" s="34"/>
      <c r="BZ47" s="34"/>
      <c r="CA47" s="34"/>
      <c r="CB47" s="34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</row>
    <row r="48" spans="1:133" s="28" customFormat="1" ht="13.5" customHeight="1">
      <c r="A48" s="27"/>
      <c r="B48" s="187" t="s">
        <v>12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 t="s">
        <v>43</v>
      </c>
      <c r="Q48" s="187"/>
      <c r="R48" s="187"/>
      <c r="S48" s="187" t="s">
        <v>44</v>
      </c>
      <c r="T48" s="187"/>
      <c r="U48" s="187"/>
      <c r="V48" s="187"/>
      <c r="W48" s="187"/>
      <c r="X48" s="187" t="s">
        <v>45</v>
      </c>
      <c r="Y48" s="187"/>
      <c r="Z48" s="187"/>
      <c r="AA48" s="27"/>
      <c r="AB48" s="27"/>
      <c r="AC48" s="27"/>
      <c r="AD48" s="27"/>
      <c r="AE48" s="180" t="s">
        <v>14</v>
      </c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 t="s">
        <v>43</v>
      </c>
      <c r="AT48" s="180"/>
      <c r="AU48" s="180"/>
      <c r="AV48" s="180" t="s">
        <v>44</v>
      </c>
      <c r="AW48" s="180"/>
      <c r="AX48" s="180"/>
      <c r="AY48" s="180"/>
      <c r="AZ48" s="180"/>
      <c r="BA48" s="180" t="s">
        <v>45</v>
      </c>
      <c r="BB48" s="180"/>
      <c r="BC48" s="180"/>
      <c r="BD48" s="85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7"/>
      <c r="BS48" s="56"/>
      <c r="BT48" s="56"/>
      <c r="BU48" s="56"/>
      <c r="BV48" s="86"/>
      <c r="BW48" s="86"/>
      <c r="BX48" s="39"/>
      <c r="BY48" s="40"/>
      <c r="BZ48" s="40"/>
      <c r="CA48" s="40"/>
      <c r="CB48" s="40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</row>
    <row r="49" spans="1:133" s="25" customFormat="1" ht="12.75">
      <c r="A49" s="22"/>
      <c r="B49" s="181" t="s">
        <v>15</v>
      </c>
      <c r="C49" s="181"/>
      <c r="D49" s="182">
        <f>IF(ISBLANK($AZ$25),"",BM31)</f>
      </c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3">
        <f>IF(ISBLANK($AZ$25),"",BN31)</f>
      </c>
      <c r="Q49" s="183"/>
      <c r="R49" s="183"/>
      <c r="S49" s="178">
        <f>IF(ISBLANK($AZ$25),"",BO31)</f>
      </c>
      <c r="T49" s="178"/>
      <c r="U49" s="29" t="s">
        <v>40</v>
      </c>
      <c r="V49" s="178">
        <f>IF(ISBLANK($AZ$25),"",BQ31)</f>
      </c>
      <c r="W49" s="178"/>
      <c r="X49" s="179">
        <f>IF(ISBLANK($AZ$25),"",BR31)</f>
      </c>
      <c r="Y49" s="179"/>
      <c r="Z49" s="179"/>
      <c r="AA49" s="22"/>
      <c r="AB49" s="22"/>
      <c r="AC49" s="22"/>
      <c r="AD49" s="22"/>
      <c r="AE49" s="181" t="s">
        <v>15</v>
      </c>
      <c r="AF49" s="181"/>
      <c r="AG49" s="182">
        <f>IF(ISBLANK($AZ$27),"",BM38)</f>
      </c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3">
        <f>IF(ISBLANK($AZ$27),"",BN38)</f>
      </c>
      <c r="AT49" s="183"/>
      <c r="AU49" s="183"/>
      <c r="AV49" s="178">
        <f>IF(ISBLANK($AZ$27),"",BO38)</f>
      </c>
      <c r="AW49" s="178"/>
      <c r="AX49" s="29" t="s">
        <v>40</v>
      </c>
      <c r="AY49" s="178">
        <f>IF(ISBLANK($AZ$27),"",BQ38)</f>
      </c>
      <c r="AZ49" s="178"/>
      <c r="BA49" s="179">
        <f>IF(ISBLANK($AZ$27),"",AV49-AY49)</f>
      </c>
      <c r="BB49" s="179"/>
      <c r="BC49" s="179"/>
      <c r="BD49" s="83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5"/>
      <c r="BS49" s="44"/>
      <c r="BT49" s="44"/>
      <c r="BU49" s="44"/>
      <c r="BV49" s="84"/>
      <c r="BW49" s="84"/>
      <c r="BX49" s="36"/>
      <c r="BY49" s="37"/>
      <c r="BZ49" s="37"/>
      <c r="CA49" s="37"/>
      <c r="CB49" s="37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</row>
    <row r="50" spans="1:133" s="25" customFormat="1" ht="12.75">
      <c r="A50" s="22"/>
      <c r="B50" s="175" t="s">
        <v>18</v>
      </c>
      <c r="C50" s="175"/>
      <c r="D50" s="176">
        <f>IF(ISBLANK($AZ$25),"",BM32)</f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7">
        <f>IF(ISBLANK($AZ$25),"",BN32)</f>
      </c>
      <c r="Q50" s="177"/>
      <c r="R50" s="177"/>
      <c r="S50" s="172">
        <f>IF(ISBLANK($AZ$25),"",BO32)</f>
      </c>
      <c r="T50" s="172"/>
      <c r="U50" s="30" t="s">
        <v>40</v>
      </c>
      <c r="V50" s="172">
        <f>IF(ISBLANK($AZ$25),"",BQ32)</f>
      </c>
      <c r="W50" s="172"/>
      <c r="X50" s="173">
        <f>IF(ISBLANK($AZ$25),"",BR32)</f>
      </c>
      <c r="Y50" s="173"/>
      <c r="Z50" s="173"/>
      <c r="AA50" s="22"/>
      <c r="AB50" s="22"/>
      <c r="AC50" s="22"/>
      <c r="AD50" s="22"/>
      <c r="AE50" s="175" t="s">
        <v>18</v>
      </c>
      <c r="AF50" s="175"/>
      <c r="AG50" s="176">
        <f>IF(ISBLANK($AZ$27),"",BM39)</f>
      </c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7">
        <f>IF(ISBLANK($AZ$27),"",BN39)</f>
      </c>
      <c r="AT50" s="177"/>
      <c r="AU50" s="177"/>
      <c r="AV50" s="172">
        <f>IF(ISBLANK($AZ$27),"",BO39)</f>
      </c>
      <c r="AW50" s="172"/>
      <c r="AX50" s="30" t="s">
        <v>40</v>
      </c>
      <c r="AY50" s="172">
        <f>IF(ISBLANK($AZ$27),"",BQ39)</f>
      </c>
      <c r="AZ50" s="172"/>
      <c r="BA50" s="173">
        <f>IF(ISBLANK($AZ$27),"",AV50-AY50)</f>
      </c>
      <c r="BB50" s="173"/>
      <c r="BC50" s="173"/>
      <c r="BD50" s="83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5"/>
      <c r="BS50" s="44"/>
      <c r="BT50" s="44"/>
      <c r="BU50" s="44"/>
      <c r="BV50" s="84"/>
      <c r="BW50" s="84"/>
      <c r="BX50" s="36"/>
      <c r="BY50" s="37"/>
      <c r="BZ50" s="37"/>
      <c r="CA50" s="37"/>
      <c r="CB50" s="37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</row>
    <row r="51" spans="1:133" s="25" customFormat="1" ht="12.75">
      <c r="A51" s="22"/>
      <c r="B51" s="175" t="s">
        <v>21</v>
      </c>
      <c r="C51" s="175"/>
      <c r="D51" s="176">
        <f>IF(ISBLANK($AZ$25),"",BM33)</f>
      </c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7">
        <f>IF(ISBLANK($AZ$25),"",BN33)</f>
      </c>
      <c r="Q51" s="177"/>
      <c r="R51" s="177"/>
      <c r="S51" s="172">
        <f>IF(ISBLANK($AZ$25),"",BO33)</f>
      </c>
      <c r="T51" s="172"/>
      <c r="U51" s="30" t="s">
        <v>40</v>
      </c>
      <c r="V51" s="172">
        <f>IF(ISBLANK($AZ$25),"",BQ33)</f>
      </c>
      <c r="W51" s="172"/>
      <c r="X51" s="173">
        <f>IF(ISBLANK($AZ$25),"",BR33)</f>
      </c>
      <c r="Y51" s="173"/>
      <c r="Z51" s="173"/>
      <c r="AA51" s="22"/>
      <c r="AB51" s="22"/>
      <c r="AC51" s="22"/>
      <c r="AD51" s="22"/>
      <c r="AE51" s="175" t="s">
        <v>21</v>
      </c>
      <c r="AF51" s="175"/>
      <c r="AG51" s="176">
        <f>IF(ISBLANK($AZ$27),"",BM40)</f>
      </c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7">
        <f>IF(ISBLANK($AZ$27),"",BN40)</f>
      </c>
      <c r="AT51" s="177"/>
      <c r="AU51" s="177"/>
      <c r="AV51" s="172">
        <f>IF(ISBLANK($AZ$27),"",BO40)</f>
      </c>
      <c r="AW51" s="172"/>
      <c r="AX51" s="30" t="s">
        <v>40</v>
      </c>
      <c r="AY51" s="172">
        <f>IF(ISBLANK($AZ$27),"",BQ40)</f>
      </c>
      <c r="AZ51" s="172"/>
      <c r="BA51" s="173">
        <f>IF(ISBLANK($AZ$27),"",AV51-AY51)</f>
      </c>
      <c r="BB51" s="173"/>
      <c r="BC51" s="173"/>
      <c r="BD51" s="83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5"/>
      <c r="BS51" s="44"/>
      <c r="BT51" s="44"/>
      <c r="BU51" s="44"/>
      <c r="BV51" s="84"/>
      <c r="BW51" s="84"/>
      <c r="BX51" s="36"/>
      <c r="BY51" s="37"/>
      <c r="BZ51" s="37"/>
      <c r="CA51" s="37"/>
      <c r="CB51" s="37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</row>
    <row r="52" spans="1:133" s="25" customFormat="1" ht="12.75">
      <c r="A52" s="22"/>
      <c r="B52" s="175" t="s">
        <v>24</v>
      </c>
      <c r="C52" s="175"/>
      <c r="D52" s="176">
        <f>IF(ISBLANK($AZ$25),"",BM34)</f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7">
        <f>IF(ISBLANK($AZ$25),"",BN34)</f>
      </c>
      <c r="Q52" s="177"/>
      <c r="R52" s="177"/>
      <c r="S52" s="172">
        <f>IF(ISBLANK($AZ$25),"",BO34)</f>
      </c>
      <c r="T52" s="172"/>
      <c r="U52" s="30" t="s">
        <v>40</v>
      </c>
      <c r="V52" s="172">
        <f>IF(ISBLANK($AZ$25),"",BQ34)</f>
      </c>
      <c r="W52" s="172"/>
      <c r="X52" s="173">
        <f>IF(ISBLANK($AZ$25),"",BR34)</f>
      </c>
      <c r="Y52" s="173"/>
      <c r="Z52" s="173"/>
      <c r="AA52" s="22"/>
      <c r="AB52" s="22"/>
      <c r="AC52" s="22"/>
      <c r="AD52" s="22"/>
      <c r="AE52" s="175" t="s">
        <v>24</v>
      </c>
      <c r="AF52" s="175"/>
      <c r="AG52" s="176">
        <f>IF(ISBLANK($AZ$27),"",BM41)</f>
      </c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7">
        <f>IF(ISBLANK($AZ$27),"",BN41)</f>
      </c>
      <c r="AT52" s="177"/>
      <c r="AU52" s="177"/>
      <c r="AV52" s="172">
        <f>IF(ISBLANK($AZ$27),"",BO41)</f>
      </c>
      <c r="AW52" s="172"/>
      <c r="AX52" s="30" t="s">
        <v>40</v>
      </c>
      <c r="AY52" s="172">
        <f>IF(ISBLANK($AZ$27),"",BQ41)</f>
      </c>
      <c r="AZ52" s="172"/>
      <c r="BA52" s="173">
        <f>IF(ISBLANK($AZ$27),"",AV52-AY52)</f>
      </c>
      <c r="BB52" s="173"/>
      <c r="BC52" s="173"/>
      <c r="BD52" s="83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5"/>
      <c r="BS52" s="44"/>
      <c r="BT52" s="44"/>
      <c r="BU52" s="44"/>
      <c r="BV52" s="84"/>
      <c r="BW52" s="84"/>
      <c r="BX52" s="36"/>
      <c r="BY52" s="37"/>
      <c r="BZ52" s="37"/>
      <c r="CA52" s="37"/>
      <c r="CB52" s="37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</row>
    <row r="53" spans="1:133" s="25" customFormat="1" ht="12.75">
      <c r="A53" s="22"/>
      <c r="B53" s="174" t="s">
        <v>27</v>
      </c>
      <c r="C53" s="174"/>
      <c r="D53" s="167">
        <f>IF(ISBLANK($AZ$25),"",BM35)</f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8">
        <f>IF(ISBLANK($AZ$25),"",BN35)</f>
      </c>
      <c r="Q53" s="168"/>
      <c r="R53" s="168"/>
      <c r="S53" s="169">
        <f>IF(ISBLANK($AZ$25),"",BO35)</f>
      </c>
      <c r="T53" s="169"/>
      <c r="U53" s="31" t="s">
        <v>40</v>
      </c>
      <c r="V53" s="169">
        <f>IF(ISBLANK($AZ$25),"",BQ35)</f>
      </c>
      <c r="W53" s="169"/>
      <c r="X53" s="170">
        <f>IF(ISBLANK($AZ$25),"",BR35)</f>
      </c>
      <c r="Y53" s="170"/>
      <c r="Z53" s="170"/>
      <c r="AA53" s="22"/>
      <c r="AB53" s="22"/>
      <c r="AC53" s="22"/>
      <c r="AD53" s="22"/>
      <c r="AE53" s="174" t="s">
        <v>27</v>
      </c>
      <c r="AF53" s="174"/>
      <c r="AG53" s="167">
        <f>IF(ISBLANK($AZ$27),"",BM42)</f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8">
        <f>IF(ISBLANK($AZ$27),"",BN42)</f>
      </c>
      <c r="AT53" s="168"/>
      <c r="AU53" s="168"/>
      <c r="AV53" s="169">
        <f>IF(ISBLANK($AZ$27),"",BO42)</f>
      </c>
      <c r="AW53" s="169"/>
      <c r="AX53" s="31" t="s">
        <v>40</v>
      </c>
      <c r="AY53" s="169">
        <f>IF(ISBLANK($AZ$27),"",BQ42)</f>
      </c>
      <c r="AZ53" s="169"/>
      <c r="BA53" s="170">
        <f>IF(ISBLANK($AZ$27),"",AV53-AY53)</f>
      </c>
      <c r="BB53" s="170"/>
      <c r="BC53" s="170"/>
      <c r="BD53" s="83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5"/>
      <c r="BS53" s="44"/>
      <c r="BT53" s="44"/>
      <c r="BU53" s="44"/>
      <c r="BV53" s="84"/>
      <c r="BW53" s="84"/>
      <c r="BX53" s="36"/>
      <c r="BY53" s="37"/>
      <c r="BZ53" s="37"/>
      <c r="CA53" s="37"/>
      <c r="CB53" s="37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</row>
    <row r="54" spans="76:133" ht="12.75">
      <c r="BX54" s="33"/>
      <c r="BY54" s="34"/>
      <c r="BZ54" s="34"/>
      <c r="CA54" s="34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</row>
    <row r="55" spans="76:133" ht="12.75">
      <c r="BX55" s="33"/>
      <c r="BY55" s="34"/>
      <c r="BZ55" s="34"/>
      <c r="CA55" s="34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</row>
    <row r="56" spans="2:133" ht="33">
      <c r="B56" s="171" t="str">
        <f>$A$2</f>
        <v>Veranstalter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X56" s="33"/>
      <c r="BY56" s="34"/>
      <c r="BZ56" s="34"/>
      <c r="CA56" s="34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</row>
    <row r="57" spans="2:133" ht="27">
      <c r="B57" s="153" t="str">
        <f>$A$3</f>
        <v>Turnier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X57" s="33"/>
      <c r="BY57" s="34"/>
      <c r="BZ57" s="34"/>
      <c r="CA57" s="34"/>
      <c r="CB57" s="34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</row>
    <row r="59" spans="2:55" ht="12.75">
      <c r="B59" s="21" t="s">
        <v>46</v>
      </c>
      <c r="BC59" s="61"/>
    </row>
    <row r="60" spans="2:55" ht="15.75">
      <c r="B60" s="21"/>
      <c r="D60" s="13"/>
      <c r="E60" s="13"/>
      <c r="F60" s="13"/>
      <c r="G60" s="62" t="s">
        <v>5</v>
      </c>
      <c r="H60" s="154">
        <f>$J$44+$U$60*$X$60</f>
        <v>0.51875</v>
      </c>
      <c r="I60" s="154"/>
      <c r="J60" s="154"/>
      <c r="K60" s="154"/>
      <c r="L60" s="154"/>
      <c r="M60" s="61" t="s">
        <v>6</v>
      </c>
      <c r="N60" s="13"/>
      <c r="O60" s="13"/>
      <c r="P60" s="13"/>
      <c r="Q60" s="13"/>
      <c r="R60" s="13"/>
      <c r="S60" s="13"/>
      <c r="T60" s="62" t="s">
        <v>7</v>
      </c>
      <c r="U60" s="213">
        <v>1</v>
      </c>
      <c r="V60" s="213"/>
      <c r="W60" s="63" t="s">
        <v>8</v>
      </c>
      <c r="X60" s="214">
        <v>0.010416666666666666</v>
      </c>
      <c r="Y60" s="214"/>
      <c r="Z60" s="214"/>
      <c r="AA60" s="214"/>
      <c r="AB60" s="214"/>
      <c r="AC60" s="61" t="s">
        <v>9</v>
      </c>
      <c r="AD60" s="13"/>
      <c r="AE60" s="13"/>
      <c r="AF60" s="13"/>
      <c r="AG60" s="13"/>
      <c r="AH60" s="13"/>
      <c r="AI60" s="13"/>
      <c r="AJ60" s="13"/>
      <c r="AK60" s="62" t="s">
        <v>10</v>
      </c>
      <c r="AL60" s="214">
        <v>0.006944444444444444</v>
      </c>
      <c r="AM60" s="214"/>
      <c r="AN60" s="214"/>
      <c r="AO60" s="214"/>
      <c r="AP60" s="214"/>
      <c r="AQ60" s="61" t="s">
        <v>9</v>
      </c>
      <c r="AR60" s="13"/>
      <c r="BC60" s="61"/>
    </row>
    <row r="61" spans="2:55" ht="13.5" thickBot="1">
      <c r="B61" s="21"/>
      <c r="BC61" s="61"/>
    </row>
    <row r="62" spans="2:55" ht="13.5" thickBot="1">
      <c r="B62" s="228" t="s">
        <v>31</v>
      </c>
      <c r="C62" s="229"/>
      <c r="D62" s="230" t="s">
        <v>32</v>
      </c>
      <c r="E62" s="231"/>
      <c r="F62" s="231"/>
      <c r="G62" s="231"/>
      <c r="H62" s="231"/>
      <c r="I62" s="232"/>
      <c r="J62" s="233" t="s">
        <v>34</v>
      </c>
      <c r="K62" s="234"/>
      <c r="L62" s="234"/>
      <c r="M62" s="234"/>
      <c r="N62" s="229"/>
      <c r="O62" s="233" t="s">
        <v>68</v>
      </c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29"/>
      <c r="AW62" s="233" t="s">
        <v>36</v>
      </c>
      <c r="AX62" s="234"/>
      <c r="AY62" s="234"/>
      <c r="AZ62" s="234"/>
      <c r="BA62" s="229"/>
      <c r="BB62" s="233"/>
      <c r="BC62" s="235"/>
    </row>
    <row r="63" spans="2:55" ht="12.75">
      <c r="B63" s="112">
        <v>21</v>
      </c>
      <c r="C63" s="102"/>
      <c r="D63" s="112">
        <v>1</v>
      </c>
      <c r="E63" s="101"/>
      <c r="F63" s="101"/>
      <c r="G63" s="101"/>
      <c r="H63" s="101"/>
      <c r="I63" s="102"/>
      <c r="J63" s="114">
        <f>H60</f>
        <v>0.51875</v>
      </c>
      <c r="K63" s="115"/>
      <c r="L63" s="115"/>
      <c r="M63" s="115"/>
      <c r="N63" s="116"/>
      <c r="O63" s="120">
        <f>IF($S$49=0,"",$D$49)</f>
      </c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64" t="s">
        <v>39</v>
      </c>
      <c r="AF63" s="121">
        <f>IF(O63="","",$AG$52)</f>
      </c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2"/>
      <c r="AW63" s="123"/>
      <c r="AX63" s="97"/>
      <c r="AY63" s="97" t="s">
        <v>40</v>
      </c>
      <c r="AZ63" s="97"/>
      <c r="BA63" s="99"/>
      <c r="BB63" s="112"/>
      <c r="BC63" s="102"/>
    </row>
    <row r="64" spans="2:55" ht="13.5" thickBot="1">
      <c r="B64" s="113"/>
      <c r="C64" s="104"/>
      <c r="D64" s="113"/>
      <c r="E64" s="103"/>
      <c r="F64" s="103"/>
      <c r="G64" s="103"/>
      <c r="H64" s="103"/>
      <c r="I64" s="104"/>
      <c r="J64" s="117"/>
      <c r="K64" s="118"/>
      <c r="L64" s="118"/>
      <c r="M64" s="118"/>
      <c r="N64" s="119"/>
      <c r="O64" s="105" t="s">
        <v>50</v>
      </c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65"/>
      <c r="AF64" s="106" t="s">
        <v>58</v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7"/>
      <c r="AW64" s="124"/>
      <c r="AX64" s="98"/>
      <c r="AY64" s="98"/>
      <c r="AZ64" s="98"/>
      <c r="BA64" s="100"/>
      <c r="BB64" s="113"/>
      <c r="BC64" s="104"/>
    </row>
    <row r="65" ht="13.5" thickBot="1">
      <c r="BC65" s="61"/>
    </row>
    <row r="66" spans="2:55" ht="13.5" thickBot="1">
      <c r="B66" s="236" t="s">
        <v>31</v>
      </c>
      <c r="C66" s="237"/>
      <c r="D66" s="238" t="str">
        <f>D62</f>
        <v>Platz</v>
      </c>
      <c r="E66" s="239"/>
      <c r="F66" s="239"/>
      <c r="G66" s="239"/>
      <c r="H66" s="239"/>
      <c r="I66" s="240"/>
      <c r="J66" s="241" t="s">
        <v>34</v>
      </c>
      <c r="K66" s="242"/>
      <c r="L66" s="242"/>
      <c r="M66" s="242"/>
      <c r="N66" s="237"/>
      <c r="O66" s="241" t="s">
        <v>69</v>
      </c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37"/>
      <c r="AW66" s="241" t="str">
        <f>AW62</f>
        <v>Ergebnis</v>
      </c>
      <c r="AX66" s="242"/>
      <c r="AY66" s="242"/>
      <c r="AZ66" s="242"/>
      <c r="BA66" s="237"/>
      <c r="BB66" s="241"/>
      <c r="BC66" s="243"/>
    </row>
    <row r="67" spans="2:55" ht="12.75">
      <c r="B67" s="112">
        <v>22</v>
      </c>
      <c r="C67" s="102"/>
      <c r="D67" s="112">
        <v>2</v>
      </c>
      <c r="E67" s="101"/>
      <c r="F67" s="101"/>
      <c r="G67" s="101"/>
      <c r="H67" s="101"/>
      <c r="I67" s="102"/>
      <c r="J67" s="114">
        <f>J63</f>
        <v>0.51875</v>
      </c>
      <c r="K67" s="115"/>
      <c r="L67" s="115"/>
      <c r="M67" s="115"/>
      <c r="N67" s="116"/>
      <c r="O67" s="120">
        <f>IF($S$49=0,"",$D$50)</f>
      </c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64" t="s">
        <v>39</v>
      </c>
      <c r="AF67" s="121">
        <f>IF(O67="","",$AG$51)</f>
      </c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2"/>
      <c r="AW67" s="123"/>
      <c r="AX67" s="97"/>
      <c r="AY67" s="97" t="s">
        <v>40</v>
      </c>
      <c r="AZ67" s="97"/>
      <c r="BA67" s="99"/>
      <c r="BB67" s="112"/>
      <c r="BC67" s="102"/>
    </row>
    <row r="68" spans="2:55" ht="13.5" thickBot="1">
      <c r="B68" s="113"/>
      <c r="C68" s="104"/>
      <c r="D68" s="113"/>
      <c r="E68" s="103"/>
      <c r="F68" s="103"/>
      <c r="G68" s="103"/>
      <c r="H68" s="103"/>
      <c r="I68" s="104"/>
      <c r="J68" s="117"/>
      <c r="K68" s="118"/>
      <c r="L68" s="118"/>
      <c r="M68" s="118"/>
      <c r="N68" s="119"/>
      <c r="O68" s="105" t="s">
        <v>47</v>
      </c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65"/>
      <c r="AF68" s="106" t="s">
        <v>62</v>
      </c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7"/>
      <c r="AW68" s="124"/>
      <c r="AX68" s="98"/>
      <c r="AY68" s="98"/>
      <c r="AZ68" s="98"/>
      <c r="BA68" s="100"/>
      <c r="BB68" s="113"/>
      <c r="BC68" s="104"/>
    </row>
    <row r="69" spans="2:55" ht="13.5" thickBot="1">
      <c r="B69" s="21"/>
      <c r="BC69" s="61"/>
    </row>
    <row r="70" spans="2:55" ht="13.5" thickBot="1">
      <c r="B70" s="228" t="s">
        <v>31</v>
      </c>
      <c r="C70" s="229"/>
      <c r="D70" s="230" t="s">
        <v>32</v>
      </c>
      <c r="E70" s="231"/>
      <c r="F70" s="231"/>
      <c r="G70" s="231"/>
      <c r="H70" s="231"/>
      <c r="I70" s="232"/>
      <c r="J70" s="233" t="s">
        <v>34</v>
      </c>
      <c r="K70" s="234"/>
      <c r="L70" s="234"/>
      <c r="M70" s="234"/>
      <c r="N70" s="229"/>
      <c r="O70" s="233" t="s">
        <v>70</v>
      </c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29"/>
      <c r="AW70" s="233" t="s">
        <v>36</v>
      </c>
      <c r="AX70" s="234"/>
      <c r="AY70" s="234"/>
      <c r="AZ70" s="234"/>
      <c r="BA70" s="229"/>
      <c r="BB70" s="233"/>
      <c r="BC70" s="235"/>
    </row>
    <row r="71" spans="2:55" ht="12.75">
      <c r="B71" s="112">
        <v>21</v>
      </c>
      <c r="C71" s="102"/>
      <c r="D71" s="112">
        <v>1</v>
      </c>
      <c r="E71" s="101"/>
      <c r="F71" s="101"/>
      <c r="G71" s="101"/>
      <c r="H71" s="101"/>
      <c r="I71" s="102"/>
      <c r="J71" s="114">
        <f>J67+$X$60+$AL$60</f>
        <v>0.5361111111111111</v>
      </c>
      <c r="K71" s="115"/>
      <c r="L71" s="115"/>
      <c r="M71" s="115"/>
      <c r="N71" s="116"/>
      <c r="O71" s="120">
        <f>IF($S$49=0,"",$D$51)</f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64" t="s">
        <v>39</v>
      </c>
      <c r="AF71" s="121">
        <f>IF(O71="","",$AG$50)</f>
      </c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2"/>
      <c r="AW71" s="123"/>
      <c r="AX71" s="97"/>
      <c r="AY71" s="97" t="s">
        <v>40</v>
      </c>
      <c r="AZ71" s="97"/>
      <c r="BA71" s="99"/>
      <c r="BB71" s="112"/>
      <c r="BC71" s="102"/>
    </row>
    <row r="72" spans="2:55" ht="13.5" thickBot="1">
      <c r="B72" s="113"/>
      <c r="C72" s="104"/>
      <c r="D72" s="113"/>
      <c r="E72" s="103"/>
      <c r="F72" s="103"/>
      <c r="G72" s="103"/>
      <c r="H72" s="103"/>
      <c r="I72" s="104"/>
      <c r="J72" s="117"/>
      <c r="K72" s="118"/>
      <c r="L72" s="118"/>
      <c r="M72" s="118"/>
      <c r="N72" s="119"/>
      <c r="O72" s="105" t="s">
        <v>61</v>
      </c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65"/>
      <c r="AF72" s="106" t="s">
        <v>48</v>
      </c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7"/>
      <c r="AW72" s="124"/>
      <c r="AX72" s="98"/>
      <c r="AY72" s="98"/>
      <c r="AZ72" s="98"/>
      <c r="BA72" s="100"/>
      <c r="BB72" s="113"/>
      <c r="BC72" s="104"/>
    </row>
    <row r="73" ht="13.5" thickBot="1">
      <c r="BC73" s="61"/>
    </row>
    <row r="74" spans="2:55" ht="13.5" thickBot="1">
      <c r="B74" s="236" t="s">
        <v>31</v>
      </c>
      <c r="C74" s="237"/>
      <c r="D74" s="238" t="str">
        <f>D70</f>
        <v>Platz</v>
      </c>
      <c r="E74" s="239"/>
      <c r="F74" s="239"/>
      <c r="G74" s="239"/>
      <c r="H74" s="239"/>
      <c r="I74" s="240"/>
      <c r="J74" s="241" t="s">
        <v>34</v>
      </c>
      <c r="K74" s="242"/>
      <c r="L74" s="242"/>
      <c r="M74" s="242"/>
      <c r="N74" s="237"/>
      <c r="O74" s="241" t="s">
        <v>71</v>
      </c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37"/>
      <c r="AW74" s="241" t="str">
        <f>AW70</f>
        <v>Ergebnis</v>
      </c>
      <c r="AX74" s="242"/>
      <c r="AY74" s="242"/>
      <c r="AZ74" s="242"/>
      <c r="BA74" s="237"/>
      <c r="BB74" s="241"/>
      <c r="BC74" s="243"/>
    </row>
    <row r="75" spans="2:55" ht="12.75">
      <c r="B75" s="112">
        <v>22</v>
      </c>
      <c r="C75" s="102"/>
      <c r="D75" s="112">
        <v>2</v>
      </c>
      <c r="E75" s="101"/>
      <c r="F75" s="101"/>
      <c r="G75" s="101"/>
      <c r="H75" s="101"/>
      <c r="I75" s="102"/>
      <c r="J75" s="114">
        <f>J71</f>
        <v>0.5361111111111111</v>
      </c>
      <c r="K75" s="115"/>
      <c r="L75" s="115"/>
      <c r="M75" s="115"/>
      <c r="N75" s="116"/>
      <c r="O75" s="120">
        <f>IF($S$49=0,"",$D$52)</f>
      </c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64" t="s">
        <v>39</v>
      </c>
      <c r="AF75" s="121">
        <f>IF(O75="","",$AG$49)</f>
      </c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2"/>
      <c r="AW75" s="123"/>
      <c r="AX75" s="97"/>
      <c r="AY75" s="97" t="s">
        <v>40</v>
      </c>
      <c r="AZ75" s="97"/>
      <c r="BA75" s="99"/>
      <c r="BB75" s="112"/>
      <c r="BC75" s="102"/>
    </row>
    <row r="76" spans="2:55" ht="13.5" thickBot="1">
      <c r="B76" s="113"/>
      <c r="C76" s="104"/>
      <c r="D76" s="113"/>
      <c r="E76" s="103"/>
      <c r="F76" s="103"/>
      <c r="G76" s="103"/>
      <c r="H76" s="103"/>
      <c r="I76" s="104"/>
      <c r="J76" s="117"/>
      <c r="K76" s="118"/>
      <c r="L76" s="118"/>
      <c r="M76" s="118"/>
      <c r="N76" s="119"/>
      <c r="O76" s="105" t="s">
        <v>57</v>
      </c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65"/>
      <c r="AF76" s="106" t="s">
        <v>51</v>
      </c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7"/>
      <c r="AW76" s="124"/>
      <c r="AX76" s="98"/>
      <c r="AY76" s="98"/>
      <c r="AZ76" s="98"/>
      <c r="BA76" s="100"/>
      <c r="BB76" s="113"/>
      <c r="BC76" s="104"/>
    </row>
    <row r="77" spans="2:55" ht="16.5" thickBot="1">
      <c r="B77" s="13"/>
      <c r="C77" s="13"/>
      <c r="D77" s="13"/>
      <c r="E77" s="13"/>
      <c r="F77" s="13"/>
      <c r="G77" s="62"/>
      <c r="H77" s="68"/>
      <c r="I77" s="68"/>
      <c r="J77" s="68"/>
      <c r="K77" s="68"/>
      <c r="L77" s="68"/>
      <c r="M77" s="61"/>
      <c r="N77" s="13"/>
      <c r="O77" s="13"/>
      <c r="P77" s="13"/>
      <c r="Q77" s="13"/>
      <c r="R77" s="13"/>
      <c r="S77" s="13"/>
      <c r="T77" s="62"/>
      <c r="U77" s="69"/>
      <c r="V77" s="69"/>
      <c r="W77" s="69"/>
      <c r="X77" s="70"/>
      <c r="Y77" s="70"/>
      <c r="Z77" s="70"/>
      <c r="AA77" s="70"/>
      <c r="AB77" s="70"/>
      <c r="AC77" s="61"/>
      <c r="AD77" s="13"/>
      <c r="AE77" s="13"/>
      <c r="AF77" s="13"/>
      <c r="AG77" s="13"/>
      <c r="AH77" s="13"/>
      <c r="AI77" s="13"/>
      <c r="AJ77" s="13"/>
      <c r="AK77" s="62"/>
      <c r="AL77" s="70"/>
      <c r="AM77" s="70"/>
      <c r="AN77" s="70"/>
      <c r="AO77" s="70"/>
      <c r="AP77" s="70"/>
      <c r="AQ77" s="61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2:55" ht="13.5" thickBot="1">
      <c r="B78" s="146" t="s">
        <v>31</v>
      </c>
      <c r="C78" s="147"/>
      <c r="D78" s="148" t="s">
        <v>32</v>
      </c>
      <c r="E78" s="149"/>
      <c r="F78" s="149"/>
      <c r="G78" s="149"/>
      <c r="H78" s="149"/>
      <c r="I78" s="150"/>
      <c r="J78" s="143" t="s">
        <v>34</v>
      </c>
      <c r="K78" s="151"/>
      <c r="L78" s="151"/>
      <c r="M78" s="151"/>
      <c r="N78" s="152"/>
      <c r="O78" s="143" t="s">
        <v>59</v>
      </c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2"/>
      <c r="AW78" s="143" t="s">
        <v>76</v>
      </c>
      <c r="AX78" s="151"/>
      <c r="AY78" s="151"/>
      <c r="AZ78" s="151"/>
      <c r="BA78" s="152"/>
      <c r="BB78" s="143"/>
      <c r="BC78" s="144"/>
    </row>
    <row r="79" spans="2:55" ht="12.75">
      <c r="B79" s="112">
        <v>23</v>
      </c>
      <c r="C79" s="101"/>
      <c r="D79" s="112">
        <v>1</v>
      </c>
      <c r="E79" s="101"/>
      <c r="F79" s="101"/>
      <c r="G79" s="101"/>
      <c r="H79" s="101"/>
      <c r="I79" s="102"/>
      <c r="J79" s="114">
        <f>J75+$X$60+$AL$60</f>
        <v>0.5534722222222221</v>
      </c>
      <c r="K79" s="115"/>
      <c r="L79" s="115"/>
      <c r="M79" s="115"/>
      <c r="N79" s="116"/>
      <c r="O79" s="120" t="str">
        <f>IF(ISBLANK($AZ$63)," ",IF($AW$63&gt;$AZ$63,$O$63,IF($AZ$63&gt;$AW$63,$AF$63)))</f>
        <v> </v>
      </c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71"/>
      <c r="AE79" s="64" t="s">
        <v>39</v>
      </c>
      <c r="AF79" s="121" t="str">
        <f>IF(ISBLANK($AZ$67)," ",IF($AW$67&gt;$AZ$67,$O$67,IF($AZ$67&gt;$AW$67,$AF$67)))</f>
        <v> </v>
      </c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2"/>
      <c r="AW79" s="123"/>
      <c r="AX79" s="97"/>
      <c r="AY79" s="97" t="s">
        <v>40</v>
      </c>
      <c r="AZ79" s="97"/>
      <c r="BA79" s="99"/>
      <c r="BB79" s="101"/>
      <c r="BC79" s="102"/>
    </row>
    <row r="80" spans="2:55" ht="13.5" thickBot="1">
      <c r="B80" s="113"/>
      <c r="C80" s="103"/>
      <c r="D80" s="113"/>
      <c r="E80" s="103"/>
      <c r="F80" s="103"/>
      <c r="G80" s="103"/>
      <c r="H80" s="103"/>
      <c r="I80" s="104"/>
      <c r="J80" s="117"/>
      <c r="K80" s="118"/>
      <c r="L80" s="118"/>
      <c r="M80" s="118"/>
      <c r="N80" s="119"/>
      <c r="O80" s="105" t="s">
        <v>72</v>
      </c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65"/>
      <c r="AF80" s="106" t="s">
        <v>74</v>
      </c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7"/>
      <c r="AW80" s="124"/>
      <c r="AX80" s="98"/>
      <c r="AY80" s="98"/>
      <c r="AZ80" s="98"/>
      <c r="BA80" s="100"/>
      <c r="BB80" s="103"/>
      <c r="BC80" s="104"/>
    </row>
    <row r="81" ht="13.5" thickBot="1">
      <c r="BC81" s="61"/>
    </row>
    <row r="82" spans="2:55" ht="13.5" thickBot="1">
      <c r="B82" s="146" t="s">
        <v>31</v>
      </c>
      <c r="C82" s="147"/>
      <c r="D82" s="148" t="str">
        <f>D78</f>
        <v>Platz</v>
      </c>
      <c r="E82" s="149"/>
      <c r="F82" s="149"/>
      <c r="G82" s="149"/>
      <c r="H82" s="149"/>
      <c r="I82" s="150"/>
      <c r="J82" s="143" t="s">
        <v>34</v>
      </c>
      <c r="K82" s="151"/>
      <c r="L82" s="151"/>
      <c r="M82" s="151"/>
      <c r="N82" s="152"/>
      <c r="O82" s="143" t="s">
        <v>60</v>
      </c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2"/>
      <c r="AW82" s="143" t="str">
        <f>AW78</f>
        <v>Ergbnis</v>
      </c>
      <c r="AX82" s="151"/>
      <c r="AY82" s="151"/>
      <c r="AZ82" s="151"/>
      <c r="BA82" s="152"/>
      <c r="BB82" s="143"/>
      <c r="BC82" s="144"/>
    </row>
    <row r="83" spans="2:55" ht="12.75">
      <c r="B83" s="112">
        <v>24</v>
      </c>
      <c r="C83" s="101"/>
      <c r="D83" s="112">
        <v>2</v>
      </c>
      <c r="E83" s="101"/>
      <c r="F83" s="101"/>
      <c r="G83" s="101"/>
      <c r="H83" s="101"/>
      <c r="I83" s="102"/>
      <c r="J83" s="114">
        <f>J79</f>
        <v>0.5534722222222221</v>
      </c>
      <c r="K83" s="115"/>
      <c r="L83" s="115"/>
      <c r="M83" s="115"/>
      <c r="N83" s="116"/>
      <c r="O83" s="120" t="str">
        <f>IF(ISBLANK($AZ$71)," ",IF($AW$71&gt;$AZ$71,$O$71,IF($AZ$71&gt;$AW$71,$AF$71)))</f>
        <v> </v>
      </c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71"/>
      <c r="AE83" s="64" t="s">
        <v>39</v>
      </c>
      <c r="AF83" s="121" t="str">
        <f>IF(ISBLANK($AZ$75)," ",IF($AW$75&gt;$AZ$75,$O$75,IF($AZ$75&gt;$AW$75,$AF$75)))</f>
        <v> </v>
      </c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2"/>
      <c r="AW83" s="123"/>
      <c r="AX83" s="97"/>
      <c r="AY83" s="97" t="s">
        <v>40</v>
      </c>
      <c r="AZ83" s="97"/>
      <c r="BA83" s="99"/>
      <c r="BB83" s="101"/>
      <c r="BC83" s="102"/>
    </row>
    <row r="84" spans="2:55" ht="13.5" thickBot="1">
      <c r="B84" s="113"/>
      <c r="C84" s="103"/>
      <c r="D84" s="113"/>
      <c r="E84" s="103"/>
      <c r="F84" s="103"/>
      <c r="G84" s="103"/>
      <c r="H84" s="103"/>
      <c r="I84" s="104"/>
      <c r="J84" s="117"/>
      <c r="K84" s="118"/>
      <c r="L84" s="118"/>
      <c r="M84" s="118"/>
      <c r="N84" s="119"/>
      <c r="O84" s="105" t="s">
        <v>75</v>
      </c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65"/>
      <c r="AF84" s="106" t="s">
        <v>73</v>
      </c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7"/>
      <c r="AW84" s="124"/>
      <c r="AX84" s="98"/>
      <c r="AY84" s="98"/>
      <c r="AZ84" s="98"/>
      <c r="BA84" s="100"/>
      <c r="BB84" s="103"/>
      <c r="BC84" s="104"/>
    </row>
    <row r="85" ht="13.5" thickBot="1">
      <c r="BC85" s="61"/>
    </row>
    <row r="86" spans="2:55" ht="13.5" thickBot="1">
      <c r="B86" s="136" t="s">
        <v>31</v>
      </c>
      <c r="C86" s="137"/>
      <c r="D86" s="138" t="s">
        <v>32</v>
      </c>
      <c r="E86" s="139"/>
      <c r="F86" s="139"/>
      <c r="G86" s="139"/>
      <c r="H86" s="139"/>
      <c r="I86" s="140"/>
      <c r="J86" s="134" t="s">
        <v>34</v>
      </c>
      <c r="K86" s="141"/>
      <c r="L86" s="141"/>
      <c r="M86" s="141"/>
      <c r="N86" s="142"/>
      <c r="O86" s="134" t="s">
        <v>56</v>
      </c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2"/>
      <c r="AW86" s="134" t="s">
        <v>36</v>
      </c>
      <c r="AX86" s="141"/>
      <c r="AY86" s="141"/>
      <c r="AZ86" s="141"/>
      <c r="BA86" s="142"/>
      <c r="BB86" s="134"/>
      <c r="BC86" s="135"/>
    </row>
    <row r="87" spans="2:55" ht="12.75">
      <c r="B87" s="112">
        <v>26</v>
      </c>
      <c r="C87" s="101"/>
      <c r="D87" s="112">
        <v>2</v>
      </c>
      <c r="E87" s="101"/>
      <c r="F87" s="101"/>
      <c r="G87" s="101"/>
      <c r="H87" s="101"/>
      <c r="I87" s="102"/>
      <c r="J87" s="114">
        <f>J83+$X$60+$AL$60</f>
        <v>0.5708333333333332</v>
      </c>
      <c r="K87" s="115"/>
      <c r="L87" s="115"/>
      <c r="M87" s="115"/>
      <c r="N87" s="116"/>
      <c r="O87" s="120" t="str">
        <f>IF(ISBLANK($AZ$79)," ",IF($AW$79&lt;$AZ$79,$O$79,IF($AZ$79&lt;$AW$79,$AF$79)))</f>
        <v> </v>
      </c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64" t="s">
        <v>39</v>
      </c>
      <c r="AF87" s="121" t="str">
        <f>IF(ISBLANK($AZ$83)," ",IF($AW$83&lt;$AZ$83,$O$83,IF($AZ$83&lt;$AW$83,$AF$83)))</f>
        <v> </v>
      </c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2"/>
      <c r="AW87" s="123"/>
      <c r="AX87" s="97"/>
      <c r="AY87" s="97" t="s">
        <v>40</v>
      </c>
      <c r="AZ87" s="97"/>
      <c r="BA87" s="99"/>
      <c r="BB87" s="101"/>
      <c r="BC87" s="102"/>
    </row>
    <row r="88" spans="2:55" ht="13.5" thickBot="1">
      <c r="B88" s="113"/>
      <c r="C88" s="103"/>
      <c r="D88" s="113"/>
      <c r="E88" s="103"/>
      <c r="F88" s="103"/>
      <c r="G88" s="103"/>
      <c r="H88" s="103"/>
      <c r="I88" s="104"/>
      <c r="J88" s="117"/>
      <c r="K88" s="118"/>
      <c r="L88" s="118"/>
      <c r="M88" s="118"/>
      <c r="N88" s="119"/>
      <c r="O88" s="105" t="s">
        <v>64</v>
      </c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65"/>
      <c r="AF88" s="106" t="s">
        <v>65</v>
      </c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7"/>
      <c r="AW88" s="124"/>
      <c r="AX88" s="98"/>
      <c r="AY88" s="98"/>
      <c r="AZ88" s="98"/>
      <c r="BA88" s="100"/>
      <c r="BB88" s="103"/>
      <c r="BC88" s="104"/>
    </row>
    <row r="89" ht="13.5" thickBot="1">
      <c r="BC89" s="61"/>
    </row>
    <row r="90" spans="2:55" ht="13.5" thickBot="1">
      <c r="B90" s="125" t="s">
        <v>31</v>
      </c>
      <c r="C90" s="126"/>
      <c r="D90" s="127" t="str">
        <f>D86</f>
        <v>Platz</v>
      </c>
      <c r="E90" s="128"/>
      <c r="F90" s="128"/>
      <c r="G90" s="128"/>
      <c r="H90" s="128"/>
      <c r="I90" s="129"/>
      <c r="J90" s="130" t="s">
        <v>34</v>
      </c>
      <c r="K90" s="131"/>
      <c r="L90" s="131"/>
      <c r="M90" s="131"/>
      <c r="N90" s="132"/>
      <c r="O90" s="130" t="s">
        <v>49</v>
      </c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2"/>
      <c r="AW90" s="130" t="str">
        <f>AW86</f>
        <v>Ergebnis</v>
      </c>
      <c r="AX90" s="131"/>
      <c r="AY90" s="131"/>
      <c r="AZ90" s="131"/>
      <c r="BA90" s="132"/>
      <c r="BB90" s="130"/>
      <c r="BC90" s="133"/>
    </row>
    <row r="91" spans="2:55" ht="12.75">
      <c r="B91" s="112">
        <v>27</v>
      </c>
      <c r="C91" s="101"/>
      <c r="D91" s="112">
        <v>1</v>
      </c>
      <c r="E91" s="101"/>
      <c r="F91" s="101"/>
      <c r="G91" s="101"/>
      <c r="H91" s="101"/>
      <c r="I91" s="102"/>
      <c r="J91" s="114">
        <f>J87</f>
        <v>0.5708333333333332</v>
      </c>
      <c r="K91" s="115"/>
      <c r="L91" s="115"/>
      <c r="M91" s="115"/>
      <c r="N91" s="116"/>
      <c r="O91" s="120" t="str">
        <f>IF(ISBLANK($AZ$79)," ",IF($AW$79&gt;$AZ$79,$O$79,IF($AZ$79&gt;$AW$79,$AF$79)))</f>
        <v> </v>
      </c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64" t="s">
        <v>39</v>
      </c>
      <c r="AF91" s="121" t="str">
        <f>IF(ISBLANK($AZ$83)," ",IF($AW$83&gt;$AZ$83,$O$83,IF($AZ$83&gt;$AW$83,$AF$83)))</f>
        <v> </v>
      </c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2"/>
      <c r="AW91" s="123"/>
      <c r="AX91" s="97"/>
      <c r="AY91" s="97" t="s">
        <v>40</v>
      </c>
      <c r="AZ91" s="97"/>
      <c r="BA91" s="99"/>
      <c r="BB91" s="101"/>
      <c r="BC91" s="102"/>
    </row>
    <row r="92" spans="2:55" ht="13.5" thickBot="1">
      <c r="B92" s="113"/>
      <c r="C92" s="103"/>
      <c r="D92" s="113"/>
      <c r="E92" s="103"/>
      <c r="F92" s="103"/>
      <c r="G92" s="103"/>
      <c r="H92" s="103"/>
      <c r="I92" s="104"/>
      <c r="J92" s="117"/>
      <c r="K92" s="118"/>
      <c r="L92" s="118"/>
      <c r="M92" s="118"/>
      <c r="N92" s="119"/>
      <c r="O92" s="105" t="s">
        <v>66</v>
      </c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65"/>
      <c r="AF92" s="106" t="s">
        <v>67</v>
      </c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7"/>
      <c r="AW92" s="124"/>
      <c r="AX92" s="98"/>
      <c r="AY92" s="98"/>
      <c r="AZ92" s="98"/>
      <c r="BA92" s="100"/>
      <c r="BB92" s="103"/>
      <c r="BC92" s="104"/>
    </row>
    <row r="93" ht="12.75">
      <c r="BC93" s="61"/>
    </row>
    <row r="94" ht="12.75">
      <c r="BC94" s="61"/>
    </row>
    <row r="95" ht="12.75">
      <c r="BC95" s="61"/>
    </row>
    <row r="96" spans="2:55" ht="12.75">
      <c r="B96" s="60" t="s">
        <v>63</v>
      </c>
      <c r="BC96" s="61"/>
    </row>
    <row r="97" ht="13.5" thickBot="1">
      <c r="BC97" s="61"/>
    </row>
    <row r="98" spans="9:55" ht="18">
      <c r="I98" s="108" t="s">
        <v>15</v>
      </c>
      <c r="J98" s="109"/>
      <c r="K98" s="109"/>
      <c r="L98" s="66"/>
      <c r="M98" s="110" t="str">
        <f>IF(ISBLANK($AZ$91)," ",IF($AW$91&gt;$AZ$91,$O$91,IF($AZ$91&gt;$AW$91,$AF$91)))</f>
        <v> </v>
      </c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1"/>
      <c r="BC98" s="61"/>
    </row>
    <row r="99" spans="9:55" ht="18">
      <c r="I99" s="87" t="s">
        <v>18</v>
      </c>
      <c r="J99" s="88"/>
      <c r="K99" s="88"/>
      <c r="L99" s="67"/>
      <c r="M99" s="89" t="str">
        <f>IF(ISBLANK($AZ$91)," ",IF($AW$91&lt;$AZ$91,$O$91,IF($AZ$91&lt;$AW$91,$AF$91)))</f>
        <v> </v>
      </c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90"/>
      <c r="BC99" s="61"/>
    </row>
    <row r="100" spans="9:55" ht="18">
      <c r="I100" s="91" t="s">
        <v>21</v>
      </c>
      <c r="J100" s="92"/>
      <c r="K100" s="92"/>
      <c r="L100" s="32"/>
      <c r="M100" s="93" t="str">
        <f>IF(ISBLANK($AZ$87)," ",IF($AW$87&gt;$AZ$87,$O$87,IF($AZ$87&gt;$AW$87,$AF$87)))</f>
        <v> </v>
      </c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4"/>
      <c r="BC100" s="61"/>
    </row>
    <row r="101" spans="9:55" ht="18">
      <c r="I101" s="87" t="s">
        <v>24</v>
      </c>
      <c r="J101" s="88"/>
      <c r="K101" s="88"/>
      <c r="L101" s="67"/>
      <c r="M101" s="95" t="str">
        <f>IF(ISBLANK($AZ$87)," ",IF($AW$87&lt;$AZ$87,$O$87,IF($AZ$87&lt;$AW$87,$AF$87)))</f>
        <v> </v>
      </c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6"/>
      <c r="BC101" s="61"/>
    </row>
  </sheetData>
  <sheetProtection selectLockedCells="1" selectUnlockedCells="1"/>
  <mergeCells count="442">
    <mergeCell ref="BB75:BC76"/>
    <mergeCell ref="O76:AD76"/>
    <mergeCell ref="AF76:AV76"/>
    <mergeCell ref="O83:AC83"/>
    <mergeCell ref="O79:AC79"/>
    <mergeCell ref="AW74:BA74"/>
    <mergeCell ref="BB74:BC74"/>
    <mergeCell ref="AY75:AY76"/>
    <mergeCell ref="AZ75:BA76"/>
    <mergeCell ref="AW82:BA82"/>
    <mergeCell ref="B75:C76"/>
    <mergeCell ref="D75:I76"/>
    <mergeCell ref="J75:N76"/>
    <mergeCell ref="O75:AD75"/>
    <mergeCell ref="AF75:AV75"/>
    <mergeCell ref="AW75:AX76"/>
    <mergeCell ref="O72:AD72"/>
    <mergeCell ref="AF72:AV72"/>
    <mergeCell ref="B74:C74"/>
    <mergeCell ref="D74:I74"/>
    <mergeCell ref="J74:N74"/>
    <mergeCell ref="O74:AV74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67:C68"/>
    <mergeCell ref="D67:I68"/>
    <mergeCell ref="J67:N68"/>
    <mergeCell ref="O67:AD67"/>
    <mergeCell ref="AF67:AV67"/>
    <mergeCell ref="AW67:AX68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F79:AV79"/>
    <mergeCell ref="AY83:AY84"/>
    <mergeCell ref="A2:AP2"/>
    <mergeCell ref="A3:AP3"/>
    <mergeCell ref="AU3:BA4"/>
    <mergeCell ref="A4:AP4"/>
    <mergeCell ref="M6:T6"/>
    <mergeCell ref="Y6:AF6"/>
    <mergeCell ref="D62:I62"/>
    <mergeCell ref="J62:N62"/>
    <mergeCell ref="AU7:BA8"/>
    <mergeCell ref="B8:AM8"/>
    <mergeCell ref="H10:L10"/>
    <mergeCell ref="U10:V10"/>
    <mergeCell ref="X10:AB10"/>
    <mergeCell ref="AL10:AP10"/>
    <mergeCell ref="BB78:BC78"/>
    <mergeCell ref="B79:C80"/>
    <mergeCell ref="D79:I80"/>
    <mergeCell ref="AW79:AX80"/>
    <mergeCell ref="AZ79:BA80"/>
    <mergeCell ref="BB79:BC80"/>
    <mergeCell ref="B78:C78"/>
    <mergeCell ref="D78:I78"/>
    <mergeCell ref="J79:N80"/>
    <mergeCell ref="AY79:AY80"/>
    <mergeCell ref="J78:N78"/>
    <mergeCell ref="O78:AV78"/>
    <mergeCell ref="AW78:BA78"/>
    <mergeCell ref="B18:C18"/>
    <mergeCell ref="AE18:AF18"/>
    <mergeCell ref="D18:Z18"/>
    <mergeCell ref="AG18:BC18"/>
    <mergeCell ref="B19:C19"/>
    <mergeCell ref="AE19:AF19"/>
    <mergeCell ref="D19:Z19"/>
    <mergeCell ref="AG19:BC19"/>
    <mergeCell ref="B20:C20"/>
    <mergeCell ref="AE20:AF20"/>
    <mergeCell ref="D20:Z20"/>
    <mergeCell ref="AG20:BC20"/>
    <mergeCell ref="U60:V60"/>
    <mergeCell ref="X60:AB60"/>
    <mergeCell ref="AL60:AP60"/>
    <mergeCell ref="B24:C24"/>
    <mergeCell ref="D24:F24"/>
    <mergeCell ref="G24:I24"/>
    <mergeCell ref="J24:N24"/>
    <mergeCell ref="O24:AV24"/>
    <mergeCell ref="B28:C28"/>
    <mergeCell ref="B62:C62"/>
    <mergeCell ref="AW24:BA24"/>
    <mergeCell ref="B27:C27"/>
    <mergeCell ref="D27:F27"/>
    <mergeCell ref="G27:I27"/>
    <mergeCell ref="J27:N27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O27:AD27"/>
    <mergeCell ref="AF27:AV27"/>
    <mergeCell ref="AW27:AX27"/>
    <mergeCell ref="AZ27:BA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B49:C49"/>
    <mergeCell ref="D49:O49"/>
    <mergeCell ref="P49:R49"/>
    <mergeCell ref="S49:T49"/>
    <mergeCell ref="V49:W49"/>
    <mergeCell ref="X49:Z49"/>
    <mergeCell ref="AE49:AF49"/>
    <mergeCell ref="AG49:AR49"/>
    <mergeCell ref="AS49:AU49"/>
    <mergeCell ref="AV49:AW49"/>
    <mergeCell ref="AY49:AZ49"/>
    <mergeCell ref="BA49:BC49"/>
    <mergeCell ref="B50:C50"/>
    <mergeCell ref="D50:O50"/>
    <mergeCell ref="P50:R50"/>
    <mergeCell ref="S50:T50"/>
    <mergeCell ref="V50:W50"/>
    <mergeCell ref="X50:Z50"/>
    <mergeCell ref="AE50:AF50"/>
    <mergeCell ref="AG50:AR50"/>
    <mergeCell ref="AS50:AU50"/>
    <mergeCell ref="AV50:AW50"/>
    <mergeCell ref="AY50:AZ50"/>
    <mergeCell ref="BA50:BC50"/>
    <mergeCell ref="B51:C51"/>
    <mergeCell ref="D51:O51"/>
    <mergeCell ref="P51:R51"/>
    <mergeCell ref="S51:T51"/>
    <mergeCell ref="V51:W51"/>
    <mergeCell ref="X51:Z51"/>
    <mergeCell ref="AE51:AF51"/>
    <mergeCell ref="AG51:AR51"/>
    <mergeCell ref="AS51:AU51"/>
    <mergeCell ref="AV51:AW51"/>
    <mergeCell ref="AY51:AZ51"/>
    <mergeCell ref="BA51:BC51"/>
    <mergeCell ref="B52:C52"/>
    <mergeCell ref="D52:O52"/>
    <mergeCell ref="P52:R52"/>
    <mergeCell ref="S52:T52"/>
    <mergeCell ref="V52:W52"/>
    <mergeCell ref="X52:Z52"/>
    <mergeCell ref="AE52:AF52"/>
    <mergeCell ref="AG52:AR52"/>
    <mergeCell ref="AS52:AU52"/>
    <mergeCell ref="AV52:AW52"/>
    <mergeCell ref="AY52:AZ52"/>
    <mergeCell ref="BA52:BC52"/>
    <mergeCell ref="B53:C53"/>
    <mergeCell ref="D53:O53"/>
    <mergeCell ref="P53:R53"/>
    <mergeCell ref="S53:T53"/>
    <mergeCell ref="V53:W53"/>
    <mergeCell ref="X53:Z53"/>
    <mergeCell ref="AE53:AF53"/>
    <mergeCell ref="AG53:AR53"/>
    <mergeCell ref="AS53:AU53"/>
    <mergeCell ref="AV53:AW53"/>
    <mergeCell ref="AY53:AZ53"/>
    <mergeCell ref="BA53:BC53"/>
    <mergeCell ref="B56:BC56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6:C16"/>
    <mergeCell ref="AE16:AF16"/>
    <mergeCell ref="B17:C17"/>
    <mergeCell ref="AE17:AF17"/>
    <mergeCell ref="O80:AD80"/>
    <mergeCell ref="AF80:AV80"/>
    <mergeCell ref="B82:C82"/>
    <mergeCell ref="D82:I82"/>
    <mergeCell ref="J82:N82"/>
    <mergeCell ref="O82:AV82"/>
    <mergeCell ref="B57:BC57"/>
    <mergeCell ref="H60:L60"/>
    <mergeCell ref="BB82:BC82"/>
    <mergeCell ref="B83:C84"/>
    <mergeCell ref="D83:I84"/>
    <mergeCell ref="J83:N84"/>
    <mergeCell ref="AF83:AV83"/>
    <mergeCell ref="AW83:AX84"/>
    <mergeCell ref="AZ83:BA84"/>
    <mergeCell ref="BB83:BC84"/>
    <mergeCell ref="O84:AD84"/>
    <mergeCell ref="AF84:AV84"/>
    <mergeCell ref="J87:N88"/>
    <mergeCell ref="AY87:AY88"/>
    <mergeCell ref="B86:C86"/>
    <mergeCell ref="D86:I86"/>
    <mergeCell ref="J86:N86"/>
    <mergeCell ref="O86:AV86"/>
    <mergeCell ref="AW86:BA86"/>
    <mergeCell ref="BB86:BC86"/>
    <mergeCell ref="B87:C88"/>
    <mergeCell ref="D87:I88"/>
    <mergeCell ref="O87:AD87"/>
    <mergeCell ref="AF87:AV87"/>
    <mergeCell ref="AW87:AX88"/>
    <mergeCell ref="AZ87:BA88"/>
    <mergeCell ref="BB87:BC88"/>
    <mergeCell ref="O88:AD88"/>
    <mergeCell ref="AF88:AV88"/>
    <mergeCell ref="B90:C90"/>
    <mergeCell ref="D90:I90"/>
    <mergeCell ref="J90:N90"/>
    <mergeCell ref="O90:AV90"/>
    <mergeCell ref="AW90:BA90"/>
    <mergeCell ref="BB90:BC90"/>
    <mergeCell ref="B91:C92"/>
    <mergeCell ref="D91:I92"/>
    <mergeCell ref="J91:N92"/>
    <mergeCell ref="O91:AD91"/>
    <mergeCell ref="AF91:AV91"/>
    <mergeCell ref="AW91:AX92"/>
    <mergeCell ref="AY91:AY92"/>
    <mergeCell ref="AZ91:BA92"/>
    <mergeCell ref="BB91:BC92"/>
    <mergeCell ref="O92:AD92"/>
    <mergeCell ref="AF92:AV92"/>
    <mergeCell ref="I98:K98"/>
    <mergeCell ref="M98:AV98"/>
    <mergeCell ref="I99:K99"/>
    <mergeCell ref="M99:AV99"/>
    <mergeCell ref="I100:K100"/>
    <mergeCell ref="M100:AV100"/>
    <mergeCell ref="I101:K101"/>
    <mergeCell ref="M101:AV101"/>
  </mergeCells>
  <conditionalFormatting sqref="O25:AD44">
    <cfRule type="expression" priority="4" dxfId="2" stopIfTrue="1">
      <formula>AND(AW25=AZ25,AZ25&lt;&gt;"",AW25&lt;&gt;"")</formula>
    </cfRule>
    <cfRule type="expression" priority="5" dxfId="0" stopIfTrue="1">
      <formula>AND(AW25&lt;AZ25,AZ25&lt;&gt;"",AW25&lt;&gt;"")</formula>
    </cfRule>
    <cfRule type="expression" priority="6" dxfId="1" stopIfTrue="1">
      <formula>AND(AW25&gt;AZ25,AZ25&lt;&gt;"",AW25&lt;&gt;"")</formula>
    </cfRule>
  </conditionalFormatting>
  <conditionalFormatting sqref="AF25:AV44">
    <cfRule type="expression" priority="1" dxfId="2" stopIfTrue="1">
      <formula>AND(AW25=AZ25,AZ25&lt;&gt;"",AW25&lt;&gt;"")</formula>
    </cfRule>
    <cfRule type="expression" priority="2" dxfId="1" stopIfTrue="1">
      <formula>AND(AW25&lt;AZ25,AZ25&lt;&gt;"",AW25&lt;&gt;"")</formula>
    </cfRule>
    <cfRule type="expression" priority="3" dxfId="0" stopIfTrue="1">
      <formula>AND(AW25&gt;AZ25,AZ25&lt;&gt;"",AW25&lt;&gt;"")</formula>
    </cfRule>
  </conditionalFormatting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ignoredErrors>
    <ignoredError sqref="J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dcterms:created xsi:type="dcterms:W3CDTF">2013-04-30T13:19:08Z</dcterms:created>
  <dcterms:modified xsi:type="dcterms:W3CDTF">2017-05-16T12:53:18Z</dcterms:modified>
  <cp:category/>
  <cp:version/>
  <cp:contentType/>
  <cp:contentStatus/>
</cp:coreProperties>
</file>