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tabRatio="766" activeTab="3"/>
  </bookViews>
  <sheets>
    <sheet name="Gruppe A" sheetId="1" r:id="rId1"/>
    <sheet name="Gruppe B" sheetId="2" r:id="rId2"/>
    <sheet name="Gruppe C" sheetId="3" r:id="rId3"/>
    <sheet name="Finalrunde" sheetId="4" r:id="rId4"/>
  </sheets>
  <definedNames>
    <definedName name="_xlnm.Print_Area" localSheetId="3">'Finalrunde'!$A$1:$BD$95</definedName>
    <definedName name="_xlnm.Print_Area" localSheetId="0">'Gruppe A'!$A$1:$BC$49</definedName>
    <definedName name="_xlnm.Print_Area" localSheetId="1">'Gruppe B'!$A$1:$BC$49</definedName>
    <definedName name="_xlnm.Print_Area" localSheetId="2">'Gruppe C'!$A$1:$BC$49</definedName>
  </definedNames>
  <calcPr fullCalcOnLoad="1"/>
</workbook>
</file>

<file path=xl/sharedStrings.xml><?xml version="1.0" encoding="utf-8"?>
<sst xmlns="http://schemas.openxmlformats.org/spreadsheetml/2006/main" count="472" uniqueCount="97">
  <si>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</si>
  <si>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</si>
  <si>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</si>
  <si>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</si>
  <si>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</si>
  <si>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</si>
  <si>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</si>
  <si>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</si>
  <si>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</si>
  <si>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</si>
  <si>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</si>
  <si>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</si>
  <si>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</si>
  <si>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</si>
  <si>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</si>
  <si>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</si>
  <si>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</si>
  <si>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</si>
  <si>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</si>
  <si>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</si>
  <si>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</si>
  <si>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</si>
  <si>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</si>
  <si>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</si>
  <si>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Sp.</t>
  </si>
  <si>
    <t>x</t>
  </si>
  <si>
    <t>Platz</t>
  </si>
  <si>
    <t>Veranstalter</t>
  </si>
  <si>
    <t>Turnier</t>
  </si>
  <si>
    <t>Wochentag</t>
  </si>
  <si>
    <t>Datum</t>
  </si>
  <si>
    <t>A1</t>
  </si>
  <si>
    <t>A2</t>
  </si>
  <si>
    <t>A3</t>
  </si>
  <si>
    <t>A4</t>
  </si>
  <si>
    <t>LOGO</t>
  </si>
  <si>
    <t>Fußballturnier für Junioren (Jahrgang)</t>
  </si>
  <si>
    <t>Spielort</t>
  </si>
  <si>
    <t>A5</t>
  </si>
  <si>
    <t>A6</t>
  </si>
  <si>
    <t>Referee</t>
  </si>
  <si>
    <t>III. Abschlußtabelle</t>
  </si>
  <si>
    <t>II. Spielplan</t>
  </si>
  <si>
    <t>Mannschaft</t>
  </si>
  <si>
    <t>sp</t>
  </si>
  <si>
    <t>P</t>
  </si>
  <si>
    <t>T</t>
  </si>
  <si>
    <t>T-</t>
  </si>
  <si>
    <t>Td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</si>
  <si>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</si>
  <si>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</si>
  <si>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</si>
  <si>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</si>
  <si>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</si>
  <si>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</si>
  <si>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</si>
  <si>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</si>
  <si>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</si>
  <si>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</si>
  <si>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</si>
  <si>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</si>
  <si>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IV. Endrunde</t>
  </si>
  <si>
    <t>1. Halbfinale</t>
  </si>
  <si>
    <t>1. Gruppe B</t>
  </si>
  <si>
    <t>2. Gruppe A</t>
  </si>
  <si>
    <t>2. Halbfinale</t>
  </si>
  <si>
    <t>1. Gruppe A</t>
  </si>
  <si>
    <t>2. Gruppe B</t>
  </si>
  <si>
    <t>Spiel um Platz 3</t>
  </si>
  <si>
    <t>Endspiel</t>
  </si>
  <si>
    <t>V. Platzierungen</t>
  </si>
  <si>
    <t>Gruppe</t>
  </si>
  <si>
    <t>B</t>
  </si>
  <si>
    <t>III. Abschlußtabellen Vorrunde</t>
  </si>
  <si>
    <t xml:space="preserve"> A</t>
  </si>
  <si>
    <t>C</t>
  </si>
  <si>
    <t>1. Viertelfinale</t>
  </si>
  <si>
    <t>2. Viertelfinale</t>
  </si>
  <si>
    <t>3. Viertelfinale</t>
  </si>
  <si>
    <t>4. Viertelfinale</t>
  </si>
  <si>
    <t>Sp</t>
  </si>
  <si>
    <t>Gtore</t>
  </si>
  <si>
    <t>Tdiff</t>
  </si>
  <si>
    <t>1. Gruppe C</t>
  </si>
  <si>
    <t>2. Gruppendritter</t>
  </si>
  <si>
    <t>1. Gruppendritter</t>
  </si>
  <si>
    <t>2. Gruppe C</t>
  </si>
  <si>
    <t>Sieger Spiel 1</t>
  </si>
  <si>
    <t>Sieger Spiel 4</t>
  </si>
  <si>
    <t>Sieger Spiel 3</t>
  </si>
  <si>
    <t>Sieger Spiel 2</t>
  </si>
  <si>
    <t>Verlierer Spiel 5</t>
  </si>
  <si>
    <t>Verlierer Spiel 6</t>
  </si>
  <si>
    <t>Sieger Spiel 5</t>
  </si>
  <si>
    <t>Sieger Spiel 6</t>
  </si>
  <si>
    <t>Tabellendritte</t>
  </si>
  <si>
    <t>Tabelle: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</si>
</sst>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7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2"/>
      <name val="Times New Roman"/>
      <family val="1"/>
    </font>
    <font>
      <sz val="22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22"/>
      <color indexed="10"/>
      <name val="Comic Sans MS"/>
      <family val="4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8"/>
      <color rgb="FFFF0000"/>
      <name val="Comic Sans MS"/>
      <family val="4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22"/>
      <color rgb="FFFF0000"/>
      <name val="Comic Sans MS"/>
      <family val="4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 applyProtection="1">
      <alignment horizontal="centerContinuous"/>
      <protection hidden="1"/>
    </xf>
    <xf numFmtId="0" fontId="61" fillId="0" borderId="0" xfId="0" applyFont="1" applyFill="1" applyBorder="1" applyAlignment="1" applyProtection="1">
      <alignment horizontal="centerContinuous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6" fontId="61" fillId="0" borderId="0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76" fontId="63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176" fontId="6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1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Border="1" applyAlignment="1">
      <alignment horizontal="left" shrinkToFi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 applyProtection="1">
      <alignment horizontal="centerContinuous"/>
      <protection hidden="1"/>
    </xf>
    <xf numFmtId="0" fontId="61" fillId="0" borderId="0" xfId="0" applyFont="1" applyFill="1" applyBorder="1" applyAlignment="1" applyProtection="1">
      <alignment horizontal="centerContinuous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6" fontId="61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76" fontId="63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34" borderId="16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176" fontId="61" fillId="0" borderId="0" xfId="0" applyNumberFormat="1" applyFont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hidden="1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71" fillId="0" borderId="0" xfId="0" applyFont="1" applyBorder="1" applyAlignment="1" applyProtection="1">
      <alignment/>
      <protection hidden="1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1" fillId="0" borderId="0" xfId="0" applyFont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horizontal="left" vertical="center" shrinkToFit="1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4" fontId="0" fillId="33" borderId="29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174" fontId="0" fillId="33" borderId="19" xfId="0" applyNumberFormat="1" applyFont="1" applyFill="1" applyBorder="1" applyAlignment="1">
      <alignment horizontal="center" vertical="center"/>
    </xf>
    <xf numFmtId="174" fontId="0" fillId="33" borderId="11" xfId="0" applyNumberFormat="1" applyFont="1" applyFill="1" applyBorder="1" applyAlignment="1">
      <alignment horizontal="center" vertical="center"/>
    </xf>
    <xf numFmtId="174" fontId="0" fillId="33" borderId="18" xfId="0" applyNumberFormat="1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4" fillId="35" borderId="48" xfId="0" applyFont="1" applyFill="1" applyBorder="1" applyAlignment="1">
      <alignment vertical="center"/>
    </xf>
    <xf numFmtId="0" fontId="74" fillId="35" borderId="21" xfId="0" applyFont="1" applyFill="1" applyBorder="1" applyAlignment="1">
      <alignment vertical="center"/>
    </xf>
    <xf numFmtId="0" fontId="5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45" fontId="3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21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176" fontId="0" fillId="0" borderId="35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21" xfId="0" applyFont="1" applyFill="1" applyBorder="1" applyAlignment="1">
      <alignment horizontal="left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6" fillId="37" borderId="16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8" borderId="50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6" fillId="38" borderId="48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49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36" borderId="50" xfId="0" applyFont="1" applyFill="1" applyBorder="1" applyAlignment="1">
      <alignment horizontal="center" vertical="center"/>
    </xf>
    <xf numFmtId="0" fontId="6" fillId="36" borderId="51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9" borderId="50" xfId="0" applyFont="1" applyFill="1" applyBorder="1" applyAlignment="1">
      <alignment horizontal="center" vertical="center"/>
    </xf>
    <xf numFmtId="0" fontId="6" fillId="39" borderId="51" xfId="0" applyFont="1" applyFill="1" applyBorder="1" applyAlignment="1">
      <alignment horizontal="center" vertical="center"/>
    </xf>
    <xf numFmtId="0" fontId="2" fillId="39" borderId="48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6" fillId="39" borderId="48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49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6" fillId="39" borderId="21" xfId="0" applyFont="1" applyFill="1" applyBorder="1" applyAlignment="1">
      <alignment horizontal="center" vertical="center"/>
    </xf>
    <xf numFmtId="0" fontId="12" fillId="0" borderId="57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60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0" fontId="6" fillId="36" borderId="16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right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right" vertical="center"/>
    </xf>
    <xf numFmtId="0" fontId="6" fillId="39" borderId="13" xfId="0" applyFont="1" applyFill="1" applyBorder="1" applyAlignment="1">
      <alignment horizontal="right" vertical="center"/>
    </xf>
    <xf numFmtId="0" fontId="6" fillId="39" borderId="13" xfId="0" applyFont="1" applyFill="1" applyBorder="1" applyAlignment="1">
      <alignment horizontal="left" vertical="center"/>
    </xf>
    <xf numFmtId="0" fontId="6" fillId="39" borderId="21" xfId="0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left" vertical="center" shrinkToFit="1"/>
    </xf>
    <xf numFmtId="0" fontId="6" fillId="34" borderId="13" xfId="0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42</xdr:row>
      <xdr:rowOff>9525</xdr:rowOff>
    </xdr:from>
    <xdr:to>
      <xdr:col>57</xdr:col>
      <xdr:colOff>9525</xdr:colOff>
      <xdr:row>43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81915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42</xdr:row>
      <xdr:rowOff>9525</xdr:rowOff>
    </xdr:from>
    <xdr:to>
      <xdr:col>57</xdr:col>
      <xdr:colOff>9525</xdr:colOff>
      <xdr:row>43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81915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42</xdr:row>
      <xdr:rowOff>9525</xdr:rowOff>
    </xdr:from>
    <xdr:to>
      <xdr:col>57</xdr:col>
      <xdr:colOff>9525</xdr:colOff>
      <xdr:row>43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81915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T52"/>
  <sheetViews>
    <sheetView showGridLines="0" zoomScale="112" zoomScaleNormal="112" zoomScalePageLayoutView="0" workbookViewId="0" topLeftCell="A1">
      <selection activeCell="CL21" sqref="CL21"/>
    </sheetView>
  </sheetViews>
  <sheetFormatPr defaultColWidth="1.7109375" defaultRowHeight="12.75"/>
  <cols>
    <col min="1" max="51" width="1.7109375" style="0" customWidth="1"/>
    <col min="52" max="56" width="1.7109375" style="60" customWidth="1"/>
    <col min="57" max="61" width="1.7109375" style="21" customWidth="1"/>
    <col min="62" max="66" width="1.7109375" style="22" customWidth="1"/>
    <col min="67" max="68" width="0.13671875" style="22" customWidth="1"/>
    <col min="69" max="70" width="1.7109375" style="22" customWidth="1"/>
    <col min="71" max="76" width="1.7109375" style="41" customWidth="1"/>
    <col min="77" max="77" width="0.85546875" style="54" customWidth="1"/>
    <col min="78" max="78" width="0.85546875" style="55" customWidth="1"/>
    <col min="79" max="90" width="1.7109375" style="55" customWidth="1"/>
    <col min="91" max="99" width="1.7109375" style="12" customWidth="1"/>
  </cols>
  <sheetData>
    <row r="1" ht="7.5" customHeight="1"/>
    <row r="2" spans="1:55" ht="33">
      <c r="A2" s="197" t="s">
        <v>27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20"/>
      <c r="AR2" s="20"/>
      <c r="AS2" s="20"/>
      <c r="AT2" s="20"/>
      <c r="AU2" s="20"/>
      <c r="AV2" s="20"/>
      <c r="AW2" s="20"/>
      <c r="AX2" s="20"/>
      <c r="AY2" s="20"/>
      <c r="AZ2" s="63"/>
      <c r="BA2" s="63"/>
      <c r="BB2" s="63"/>
      <c r="BC2" s="63"/>
    </row>
    <row r="3" spans="1:99" s="10" customFormat="1" ht="27">
      <c r="A3" s="198" t="s">
        <v>28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7"/>
      <c r="AR3" s="17"/>
      <c r="AS3" s="17"/>
      <c r="AT3" s="17"/>
      <c r="AU3" s="17" t="s">
        <v>35</v>
      </c>
      <c r="AV3" s="17"/>
      <c r="AW3" s="17"/>
      <c r="AX3" s="17"/>
      <c r="AY3" s="17"/>
      <c r="AZ3" s="64"/>
      <c r="BA3" s="64"/>
      <c r="BB3" s="64"/>
      <c r="BC3" s="64"/>
      <c r="BD3" s="65"/>
      <c r="BE3" s="42"/>
      <c r="BF3" s="42"/>
      <c r="BG3" s="42"/>
      <c r="BH3" s="42"/>
      <c r="BI3" s="42"/>
      <c r="BJ3" s="43"/>
      <c r="BK3" s="43"/>
      <c r="BL3" s="43"/>
      <c r="BM3" s="43"/>
      <c r="BN3" s="43"/>
      <c r="BO3" s="43"/>
      <c r="BP3" s="43"/>
      <c r="BQ3" s="43"/>
      <c r="BR3" s="43"/>
      <c r="BS3" s="44"/>
      <c r="BT3" s="44"/>
      <c r="BU3" s="44"/>
      <c r="BV3" s="44"/>
      <c r="BW3" s="44"/>
      <c r="BX3" s="44"/>
      <c r="BY3" s="13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</row>
    <row r="4" spans="1:99" s="2" customFormat="1" ht="15">
      <c r="A4" s="199" t="s">
        <v>36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18"/>
      <c r="AR4" s="18"/>
      <c r="AS4" s="18"/>
      <c r="AT4" s="18"/>
      <c r="AU4" s="18"/>
      <c r="AV4" s="18"/>
      <c r="AW4" s="18"/>
      <c r="AX4" s="18"/>
      <c r="AY4" s="18"/>
      <c r="AZ4" s="66"/>
      <c r="BA4" s="66"/>
      <c r="BB4" s="66"/>
      <c r="BC4" s="66"/>
      <c r="BD4" s="67"/>
      <c r="BE4" s="45"/>
      <c r="BF4" s="45"/>
      <c r="BG4" s="45"/>
      <c r="BH4" s="45"/>
      <c r="BI4" s="45"/>
      <c r="BJ4" s="46"/>
      <c r="BK4" s="46"/>
      <c r="BL4" s="46"/>
      <c r="BM4" s="46"/>
      <c r="BN4" s="46"/>
      <c r="BO4" s="46"/>
      <c r="BP4" s="46"/>
      <c r="BQ4" s="46"/>
      <c r="BR4" s="46"/>
      <c r="BS4" s="47"/>
      <c r="BT4" s="47"/>
      <c r="BU4" s="47"/>
      <c r="BV4" s="47"/>
      <c r="BW4" s="47"/>
      <c r="BX4" s="47"/>
      <c r="BY4" s="15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</row>
    <row r="5" spans="43:99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66"/>
      <c r="BA5" s="66"/>
      <c r="BB5" s="66"/>
      <c r="BC5" s="66"/>
      <c r="BD5" s="67"/>
      <c r="BE5" s="45"/>
      <c r="BF5" s="45"/>
      <c r="BG5" s="45"/>
      <c r="BH5" s="45"/>
      <c r="BI5" s="45"/>
      <c r="BJ5" s="46"/>
      <c r="BK5" s="46"/>
      <c r="BL5" s="46"/>
      <c r="BM5" s="46"/>
      <c r="BN5" s="46"/>
      <c r="BO5" s="46"/>
      <c r="BP5" s="46"/>
      <c r="BQ5" s="46"/>
      <c r="BR5" s="46"/>
      <c r="BS5" s="47"/>
      <c r="BT5" s="47"/>
      <c r="BU5" s="47"/>
      <c r="BV5" s="47"/>
      <c r="BW5" s="47"/>
      <c r="BX5" s="47"/>
      <c r="BY5" s="15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</row>
    <row r="6" spans="12:99" s="2" customFormat="1" ht="15.75">
      <c r="L6" s="3" t="s">
        <v>0</v>
      </c>
      <c r="M6" s="248" t="s">
        <v>29</v>
      </c>
      <c r="N6" s="248"/>
      <c r="O6" s="248"/>
      <c r="P6" s="248"/>
      <c r="Q6" s="248"/>
      <c r="R6" s="248"/>
      <c r="S6" s="248"/>
      <c r="T6" s="248"/>
      <c r="U6" s="2" t="s">
        <v>1</v>
      </c>
      <c r="Y6" s="249" t="s">
        <v>30</v>
      </c>
      <c r="Z6" s="249"/>
      <c r="AA6" s="249"/>
      <c r="AB6" s="249"/>
      <c r="AC6" s="249"/>
      <c r="AD6" s="249"/>
      <c r="AE6" s="249"/>
      <c r="AF6" s="249"/>
      <c r="AQ6" s="18"/>
      <c r="AR6" s="18"/>
      <c r="AS6" s="18"/>
      <c r="AT6" s="18"/>
      <c r="AU6" s="18"/>
      <c r="AV6" s="18"/>
      <c r="AW6" s="18"/>
      <c r="AX6" s="18"/>
      <c r="AY6" s="18"/>
      <c r="AZ6" s="66"/>
      <c r="BA6" s="66"/>
      <c r="BB6" s="66"/>
      <c r="BC6" s="66"/>
      <c r="BD6" s="67"/>
      <c r="BE6" s="45"/>
      <c r="BF6" s="45"/>
      <c r="BG6" s="45"/>
      <c r="BH6" s="45"/>
      <c r="BI6" s="45"/>
      <c r="BJ6" s="46"/>
      <c r="BK6" s="46"/>
      <c r="BL6" s="46"/>
      <c r="BM6" s="46"/>
      <c r="BN6" s="46"/>
      <c r="BO6" s="46"/>
      <c r="BP6" s="46"/>
      <c r="BQ6" s="46"/>
      <c r="BR6" s="46"/>
      <c r="BS6" s="47"/>
      <c r="BT6" s="47"/>
      <c r="BU6" s="47"/>
      <c r="BV6" s="47"/>
      <c r="BW6" s="47"/>
      <c r="BX6" s="47"/>
      <c r="BY6" s="15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</row>
    <row r="7" spans="43:99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66"/>
      <c r="BA7" s="66"/>
      <c r="BB7" s="66"/>
      <c r="BC7" s="66"/>
      <c r="BD7" s="67"/>
      <c r="BE7" s="45"/>
      <c r="BF7" s="45"/>
      <c r="BG7" s="45"/>
      <c r="BH7" s="45"/>
      <c r="BI7" s="45"/>
      <c r="BJ7" s="46"/>
      <c r="BK7" s="46"/>
      <c r="BL7" s="46"/>
      <c r="BM7" s="46"/>
      <c r="BN7" s="46"/>
      <c r="BO7" s="46"/>
      <c r="BP7" s="46"/>
      <c r="BQ7" s="46"/>
      <c r="BR7" s="46"/>
      <c r="BS7" s="47"/>
      <c r="BT7" s="47"/>
      <c r="BU7" s="47"/>
      <c r="BV7" s="47"/>
      <c r="BW7" s="47"/>
      <c r="BX7" s="47"/>
      <c r="BY7" s="15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</row>
    <row r="8" spans="2:99" s="2" customFormat="1" ht="15.75">
      <c r="B8" s="255" t="s">
        <v>37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Q8" s="18"/>
      <c r="AR8" s="18"/>
      <c r="AS8" s="18"/>
      <c r="AT8" s="18"/>
      <c r="AU8" s="18"/>
      <c r="AV8" s="18"/>
      <c r="AW8" s="18"/>
      <c r="AX8" s="18"/>
      <c r="AY8" s="18"/>
      <c r="AZ8" s="66"/>
      <c r="BA8" s="66"/>
      <c r="BB8" s="66"/>
      <c r="BC8" s="66"/>
      <c r="BD8" s="67"/>
      <c r="BE8" s="45"/>
      <c r="BF8" s="45"/>
      <c r="BG8" s="45"/>
      <c r="BH8" s="45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7"/>
      <c r="BT8" s="47"/>
      <c r="BU8" s="47"/>
      <c r="BV8" s="47"/>
      <c r="BW8" s="47"/>
      <c r="BX8" s="47"/>
      <c r="BY8" s="15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</row>
    <row r="9" spans="52:99" s="2" customFormat="1" ht="6" customHeight="1">
      <c r="AZ9" s="67"/>
      <c r="BA9" s="67"/>
      <c r="BB9" s="67"/>
      <c r="BC9" s="67"/>
      <c r="BD9" s="67"/>
      <c r="BE9" s="45"/>
      <c r="BF9" s="45"/>
      <c r="BG9" s="45"/>
      <c r="BH9" s="45"/>
      <c r="BI9" s="45"/>
      <c r="BJ9" s="46"/>
      <c r="BK9" s="46"/>
      <c r="BL9" s="46"/>
      <c r="BM9" s="46"/>
      <c r="BN9" s="46"/>
      <c r="BO9" s="46"/>
      <c r="BP9" s="46"/>
      <c r="BQ9" s="46"/>
      <c r="BR9" s="46"/>
      <c r="BS9" s="47"/>
      <c r="BT9" s="47"/>
      <c r="BU9" s="47"/>
      <c r="BV9" s="47"/>
      <c r="BW9" s="47"/>
      <c r="BX9" s="47"/>
      <c r="BY9" s="15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spans="7:99" s="2" customFormat="1" ht="15.75">
      <c r="G10" s="6" t="s">
        <v>2</v>
      </c>
      <c r="H10" s="256">
        <v>0.375</v>
      </c>
      <c r="I10" s="256"/>
      <c r="J10" s="256"/>
      <c r="K10" s="256"/>
      <c r="L10" s="256"/>
      <c r="M10" s="7" t="s">
        <v>3</v>
      </c>
      <c r="T10" s="6" t="s">
        <v>4</v>
      </c>
      <c r="U10" s="254">
        <v>1</v>
      </c>
      <c r="V10" s="254"/>
      <c r="W10" s="19" t="s">
        <v>25</v>
      </c>
      <c r="X10" s="252">
        <v>0.006944444444444444</v>
      </c>
      <c r="Y10" s="252"/>
      <c r="Z10" s="252"/>
      <c r="AA10" s="252"/>
      <c r="AB10" s="252"/>
      <c r="AC10" s="7" t="s">
        <v>5</v>
      </c>
      <c r="AK10" s="6" t="s">
        <v>6</v>
      </c>
      <c r="AL10" s="252">
        <v>0.001388888888888889</v>
      </c>
      <c r="AM10" s="252"/>
      <c r="AN10" s="252"/>
      <c r="AO10" s="252"/>
      <c r="AP10" s="252"/>
      <c r="AQ10" s="7" t="s">
        <v>5</v>
      </c>
      <c r="AZ10" s="67"/>
      <c r="BA10" s="67"/>
      <c r="BB10" s="67"/>
      <c r="BC10" s="67"/>
      <c r="BD10" s="67"/>
      <c r="BE10" s="45"/>
      <c r="BF10" s="45"/>
      <c r="BG10" s="45"/>
      <c r="BH10" s="45"/>
      <c r="BI10" s="45"/>
      <c r="BJ10" s="46"/>
      <c r="BK10" s="46"/>
      <c r="BL10" s="46"/>
      <c r="BM10" s="46"/>
      <c r="BN10" s="46"/>
      <c r="BO10" s="46"/>
      <c r="BP10" s="46"/>
      <c r="BQ10" s="46"/>
      <c r="BR10" s="46"/>
      <c r="BS10" s="47"/>
      <c r="BT10" s="47"/>
      <c r="BU10" s="47"/>
      <c r="BV10" s="47"/>
      <c r="BW10" s="47"/>
      <c r="BX10" s="4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</row>
    <row r="11" ht="9" customHeight="1"/>
    <row r="12" ht="6" customHeight="1"/>
    <row r="13" spans="2:150" ht="12.75">
      <c r="B13" s="1" t="s">
        <v>7</v>
      </c>
      <c r="CM13" s="36"/>
      <c r="CN13" s="36"/>
      <c r="CO13" s="36"/>
      <c r="CP13" s="36"/>
      <c r="CQ13" s="36"/>
      <c r="CR13" s="36"/>
      <c r="CS13" s="36"/>
      <c r="CT13" s="36"/>
      <c r="CU13" s="36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</row>
    <row r="14" spans="91:150" ht="6" customHeight="1" thickBot="1">
      <c r="CM14" s="36"/>
      <c r="CN14" s="36"/>
      <c r="CO14" s="36"/>
      <c r="CP14" s="36"/>
      <c r="CQ14" s="36"/>
      <c r="CR14" s="36"/>
      <c r="CS14" s="36"/>
      <c r="CT14" s="36"/>
      <c r="CU14" s="36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</row>
    <row r="15" spans="2:150" ht="15">
      <c r="B15" s="257" t="s">
        <v>8</v>
      </c>
      <c r="C15" s="258"/>
      <c r="D15" s="164" t="s">
        <v>31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205"/>
      <c r="AE15" s="253"/>
      <c r="AF15" s="253"/>
      <c r="AG15" s="250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9"/>
      <c r="BC15" s="259"/>
      <c r="CM15" s="36"/>
      <c r="CN15" s="36"/>
      <c r="CO15" s="36"/>
      <c r="CP15" s="36"/>
      <c r="CQ15" s="36"/>
      <c r="CR15" s="36"/>
      <c r="CS15" s="36"/>
      <c r="CT15" s="36"/>
      <c r="CU15" s="36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</row>
    <row r="16" spans="2:150" ht="15">
      <c r="B16" s="241" t="s">
        <v>9</v>
      </c>
      <c r="C16" s="242"/>
      <c r="D16" s="206" t="s">
        <v>32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7"/>
      <c r="AE16" s="253"/>
      <c r="AF16" s="253"/>
      <c r="AG16" s="250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9"/>
      <c r="BC16" s="259"/>
      <c r="CM16" s="36"/>
      <c r="CN16" s="36"/>
      <c r="CO16" s="36"/>
      <c r="CP16" s="36"/>
      <c r="CQ16" s="36"/>
      <c r="CR16" s="36"/>
      <c r="CS16" s="36"/>
      <c r="CT16" s="36"/>
      <c r="CU16" s="36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</row>
    <row r="17" spans="2:150" ht="15">
      <c r="B17" s="241" t="s">
        <v>10</v>
      </c>
      <c r="C17" s="242"/>
      <c r="D17" s="208" t="s">
        <v>33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9"/>
      <c r="AE17" s="253"/>
      <c r="AF17" s="253"/>
      <c r="AG17" s="250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9"/>
      <c r="BC17" s="259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</row>
    <row r="18" spans="2:150" ht="15">
      <c r="B18" s="247" t="s">
        <v>11</v>
      </c>
      <c r="C18" s="242"/>
      <c r="D18" s="208" t="s">
        <v>34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9"/>
      <c r="AE18" s="56"/>
      <c r="AF18" s="56"/>
      <c r="AG18" s="57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8"/>
      <c r="BA18" s="68"/>
      <c r="BB18" s="69"/>
      <c r="BC18" s="69"/>
      <c r="CM18" s="36"/>
      <c r="CN18" s="36"/>
      <c r="CO18" s="36"/>
      <c r="CP18" s="36"/>
      <c r="CQ18" s="36"/>
      <c r="CR18" s="36"/>
      <c r="CS18" s="36"/>
      <c r="CT18" s="36"/>
      <c r="CU18" s="36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</row>
    <row r="19" spans="2:150" ht="15">
      <c r="B19" s="247" t="s">
        <v>12</v>
      </c>
      <c r="C19" s="242"/>
      <c r="D19" s="206" t="s">
        <v>38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7"/>
      <c r="AE19" s="56"/>
      <c r="AF19" s="56"/>
      <c r="AG19" s="57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68"/>
      <c r="BA19" s="68"/>
      <c r="BB19" s="69"/>
      <c r="BC19" s="69"/>
      <c r="CM19" s="36"/>
      <c r="CN19" s="36"/>
      <c r="CO19" s="36"/>
      <c r="CP19" s="36"/>
      <c r="CQ19" s="36"/>
      <c r="CR19" s="36"/>
      <c r="CS19" s="36"/>
      <c r="CT19" s="36"/>
      <c r="CU19" s="36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</row>
    <row r="20" spans="2:150" ht="15.75" thickBot="1">
      <c r="B20" s="243" t="s">
        <v>23</v>
      </c>
      <c r="C20" s="244"/>
      <c r="D20" s="260" t="s">
        <v>39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1"/>
      <c r="Z20" s="262"/>
      <c r="AE20" s="253"/>
      <c r="AF20" s="253"/>
      <c r="AG20" s="250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9"/>
      <c r="BC20" s="259"/>
      <c r="CM20" s="36"/>
      <c r="CN20" s="36"/>
      <c r="CO20" s="36"/>
      <c r="CP20" s="36"/>
      <c r="CQ20" s="36"/>
      <c r="CR20" s="36"/>
      <c r="CS20" s="36"/>
      <c r="CT20" s="36"/>
      <c r="CU20" s="36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</row>
    <row r="21" spans="91:150" ht="12.75">
      <c r="CM21" s="36"/>
      <c r="CN21" s="36"/>
      <c r="CO21" s="36"/>
      <c r="CP21" s="36"/>
      <c r="CQ21" s="36"/>
      <c r="CR21" s="36"/>
      <c r="CS21" s="36"/>
      <c r="CT21" s="36"/>
      <c r="CU21" s="36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</row>
    <row r="22" spans="2:150" ht="12.75">
      <c r="B22" s="1" t="s">
        <v>42</v>
      </c>
      <c r="CM22" s="36"/>
      <c r="CN22" s="36"/>
      <c r="CO22" s="36"/>
      <c r="CP22" s="36"/>
      <c r="CQ22" s="36"/>
      <c r="CR22" s="36"/>
      <c r="CS22" s="36"/>
      <c r="CT22" s="36"/>
      <c r="CU22" s="36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</row>
    <row r="23" spans="91:150" ht="6" customHeight="1" thickBot="1">
      <c r="CM23" s="36"/>
      <c r="CN23" s="36"/>
      <c r="CO23" s="36"/>
      <c r="CP23" s="36"/>
      <c r="CQ23" s="36"/>
      <c r="CR23" s="36"/>
      <c r="CS23" s="36"/>
      <c r="CT23" s="36"/>
      <c r="CU23" s="36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</row>
    <row r="24" spans="2:150" s="4" customFormat="1" ht="16.5" customHeight="1" thickBot="1">
      <c r="B24" s="239" t="s">
        <v>13</v>
      </c>
      <c r="C24" s="240"/>
      <c r="D24" s="220" t="s">
        <v>40</v>
      </c>
      <c r="E24" s="221"/>
      <c r="F24" s="221"/>
      <c r="G24" s="221"/>
      <c r="H24" s="221"/>
      <c r="I24" s="222"/>
      <c r="J24" s="220" t="s">
        <v>14</v>
      </c>
      <c r="K24" s="221"/>
      <c r="L24" s="221"/>
      <c r="M24" s="221"/>
      <c r="N24" s="222"/>
      <c r="O24" s="220" t="s">
        <v>15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2"/>
      <c r="AW24" s="220" t="s">
        <v>18</v>
      </c>
      <c r="AX24" s="221"/>
      <c r="AY24" s="221"/>
      <c r="AZ24" s="221"/>
      <c r="BA24" s="222"/>
      <c r="BB24" s="245"/>
      <c r="BC24" s="246"/>
      <c r="BD24" s="61"/>
      <c r="BE24" s="23"/>
      <c r="BF24" s="24" t="s">
        <v>22</v>
      </c>
      <c r="BG24" s="25"/>
      <c r="BH24" s="25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48"/>
      <c r="BT24" s="48"/>
      <c r="BU24" s="48"/>
      <c r="BV24" s="48"/>
      <c r="BW24" s="48"/>
      <c r="BX24" s="48"/>
      <c r="BY24" s="53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</row>
    <row r="25" spans="2:150" s="5" customFormat="1" ht="18" customHeight="1">
      <c r="B25" s="160">
        <v>1</v>
      </c>
      <c r="C25" s="161"/>
      <c r="D25" s="157"/>
      <c r="E25" s="158"/>
      <c r="F25" s="158"/>
      <c r="G25" s="158"/>
      <c r="H25" s="158"/>
      <c r="I25" s="159"/>
      <c r="J25" s="162">
        <f>$H$10</f>
        <v>0.375</v>
      </c>
      <c r="K25" s="162"/>
      <c r="L25" s="162"/>
      <c r="M25" s="162"/>
      <c r="N25" s="162"/>
      <c r="O25" s="163" t="str">
        <f>$D$15</f>
        <v>A1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1" t="s">
        <v>17</v>
      </c>
      <c r="AF25" s="164" t="str">
        <f>$D$16</f>
        <v>A2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66"/>
      <c r="AX25" s="152"/>
      <c r="AY25" s="11" t="s">
        <v>16</v>
      </c>
      <c r="AZ25" s="152"/>
      <c r="BA25" s="153"/>
      <c r="BB25" s="154"/>
      <c r="BC25" s="155"/>
      <c r="BD25" s="61"/>
      <c r="BE25" s="23"/>
      <c r="BF25" s="26" t="str">
        <f>IF(ISBLANK(AW25),"0",IF(AW25&gt;AZ25,3,IF(AW25=AZ25,1,0)))</f>
        <v>0</v>
      </c>
      <c r="BG25" s="26" t="s">
        <v>16</v>
      </c>
      <c r="BH25" s="26" t="str">
        <f>IF(ISBLANK(AZ25),"0",IF(AZ25&gt;AW25,3,IF(AZ25=AW25,1,0)))</f>
        <v>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48"/>
      <c r="BT25" s="48"/>
      <c r="BU25" s="48"/>
      <c r="BV25" s="48"/>
      <c r="BW25" s="48"/>
      <c r="BX25" s="48"/>
      <c r="BY25" s="53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</row>
    <row r="26" spans="2:150" s="4" customFormat="1" ht="18" customHeight="1" thickBot="1">
      <c r="B26" s="167">
        <v>2</v>
      </c>
      <c r="C26" s="168"/>
      <c r="D26" s="144"/>
      <c r="E26" s="145"/>
      <c r="F26" s="145"/>
      <c r="G26" s="145"/>
      <c r="H26" s="145"/>
      <c r="I26" s="146"/>
      <c r="J26" s="217">
        <f aca="true" t="shared" si="0" ref="J26:J38">J25+$U$10*$X$10+$AL$10</f>
        <v>0.3833333333333333</v>
      </c>
      <c r="K26" s="218"/>
      <c r="L26" s="218"/>
      <c r="M26" s="218"/>
      <c r="N26" s="219"/>
      <c r="O26" s="142" t="str">
        <f>D17</f>
        <v>A3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62" t="s">
        <v>17</v>
      </c>
      <c r="AF26" s="142" t="str">
        <f>D20</f>
        <v>A6</v>
      </c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3"/>
      <c r="AW26" s="156"/>
      <c r="AX26" s="140"/>
      <c r="AY26" s="62" t="s">
        <v>16</v>
      </c>
      <c r="AZ26" s="140"/>
      <c r="BA26" s="141"/>
      <c r="BB26" s="147"/>
      <c r="BC26" s="148"/>
      <c r="BD26" s="61"/>
      <c r="BE26" s="23"/>
      <c r="BF26" s="26" t="str">
        <f aca="true" t="shared" si="1" ref="BF26:BF39">IF(ISBLANK(AW26),"0",IF(AW26&gt;AZ26,3,IF(AW26=AZ26,1,0)))</f>
        <v>0</v>
      </c>
      <c r="BG26" s="26" t="s">
        <v>16</v>
      </c>
      <c r="BH26" s="26" t="str">
        <f aca="true" t="shared" si="2" ref="BH26:BH39">IF(ISBLANK(AZ26),"0",IF(AZ26&gt;AW26,3,IF(AZ26=AW26,1,0)))</f>
        <v>0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48"/>
      <c r="BT26" s="48"/>
      <c r="BU26" s="48"/>
      <c r="BV26" s="48"/>
      <c r="BW26" s="48"/>
      <c r="BX26" s="48"/>
      <c r="BY26" s="53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</row>
    <row r="27" spans="2:150" s="4" customFormat="1" ht="18" customHeight="1">
      <c r="B27" s="160">
        <v>3</v>
      </c>
      <c r="C27" s="161"/>
      <c r="D27" s="157"/>
      <c r="E27" s="158"/>
      <c r="F27" s="158"/>
      <c r="G27" s="158"/>
      <c r="H27" s="158"/>
      <c r="I27" s="159"/>
      <c r="J27" s="162">
        <f t="shared" si="0"/>
        <v>0.3916666666666666</v>
      </c>
      <c r="K27" s="162"/>
      <c r="L27" s="162"/>
      <c r="M27" s="162"/>
      <c r="N27" s="162"/>
      <c r="O27" s="163" t="str">
        <f>D18</f>
        <v>A4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1" t="s">
        <v>17</v>
      </c>
      <c r="AF27" s="164" t="str">
        <f>D19</f>
        <v>A5</v>
      </c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AW27" s="166"/>
      <c r="AX27" s="152"/>
      <c r="AY27" s="11" t="s">
        <v>16</v>
      </c>
      <c r="AZ27" s="152"/>
      <c r="BA27" s="153"/>
      <c r="BB27" s="154"/>
      <c r="BC27" s="155"/>
      <c r="BD27" s="61"/>
      <c r="BE27" s="23"/>
      <c r="BF27" s="26" t="str">
        <f t="shared" si="1"/>
        <v>0</v>
      </c>
      <c r="BG27" s="26" t="s">
        <v>16</v>
      </c>
      <c r="BH27" s="26" t="str">
        <f t="shared" si="2"/>
        <v>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48"/>
      <c r="BT27" s="48"/>
      <c r="BU27" s="48"/>
      <c r="BV27" s="48"/>
      <c r="BW27" s="48"/>
      <c r="BX27" s="48"/>
      <c r="BY27" s="53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</row>
    <row r="28" spans="2:150" s="4" customFormat="1" ht="18" customHeight="1" thickBot="1">
      <c r="B28" s="167">
        <v>4</v>
      </c>
      <c r="C28" s="168"/>
      <c r="D28" s="144"/>
      <c r="E28" s="145"/>
      <c r="F28" s="145"/>
      <c r="G28" s="145"/>
      <c r="H28" s="145"/>
      <c r="I28" s="146"/>
      <c r="J28" s="169">
        <f t="shared" si="0"/>
        <v>0.3999999999999999</v>
      </c>
      <c r="K28" s="170"/>
      <c r="L28" s="170"/>
      <c r="M28" s="170"/>
      <c r="N28" s="170"/>
      <c r="O28" s="171" t="str">
        <f>D15</f>
        <v>A1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62" t="s">
        <v>17</v>
      </c>
      <c r="AF28" s="142" t="str">
        <f>D17</f>
        <v>A3</v>
      </c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56"/>
      <c r="AX28" s="140"/>
      <c r="AY28" s="62" t="s">
        <v>16</v>
      </c>
      <c r="AZ28" s="140"/>
      <c r="BA28" s="141"/>
      <c r="BB28" s="147"/>
      <c r="BC28" s="148"/>
      <c r="BD28" s="61"/>
      <c r="BE28" s="23"/>
      <c r="BF28" s="26" t="str">
        <f t="shared" si="1"/>
        <v>0</v>
      </c>
      <c r="BG28" s="26" t="s">
        <v>16</v>
      </c>
      <c r="BH28" s="26" t="str">
        <f t="shared" si="2"/>
        <v>0</v>
      </c>
      <c r="BI28" s="23"/>
      <c r="BJ28" s="23"/>
      <c r="BK28" s="23" t="s">
        <v>44</v>
      </c>
      <c r="BL28" s="23" t="s">
        <v>45</v>
      </c>
      <c r="BM28" s="23" t="s">
        <v>46</v>
      </c>
      <c r="BN28" s="23"/>
      <c r="BO28" s="23" t="s">
        <v>47</v>
      </c>
      <c r="BP28" s="23" t="s">
        <v>48</v>
      </c>
      <c r="BQ28" s="23"/>
      <c r="BR28" s="23"/>
      <c r="BS28" s="48"/>
      <c r="BT28" s="48"/>
      <c r="BU28" s="48"/>
      <c r="BV28" s="48"/>
      <c r="BW28" s="48"/>
      <c r="BX28" s="48"/>
      <c r="BY28" s="53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</row>
    <row r="29" spans="2:150" s="4" customFormat="1" ht="18" customHeight="1">
      <c r="B29" s="160">
        <v>5</v>
      </c>
      <c r="C29" s="161"/>
      <c r="D29" s="157"/>
      <c r="E29" s="158"/>
      <c r="F29" s="158"/>
      <c r="G29" s="158"/>
      <c r="H29" s="158"/>
      <c r="I29" s="159"/>
      <c r="J29" s="162">
        <f t="shared" si="0"/>
        <v>0.4083333333333332</v>
      </c>
      <c r="K29" s="162"/>
      <c r="L29" s="162"/>
      <c r="M29" s="162"/>
      <c r="N29" s="162"/>
      <c r="O29" s="163" t="str">
        <f>$D$16</f>
        <v>A2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1" t="s">
        <v>17</v>
      </c>
      <c r="AF29" s="164" t="str">
        <f>D18</f>
        <v>A4</v>
      </c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5"/>
      <c r="AW29" s="166"/>
      <c r="AX29" s="152"/>
      <c r="AY29" s="11" t="s">
        <v>16</v>
      </c>
      <c r="AZ29" s="152"/>
      <c r="BA29" s="153"/>
      <c r="BB29" s="154"/>
      <c r="BC29" s="155"/>
      <c r="BD29" s="61"/>
      <c r="BE29" s="23"/>
      <c r="BF29" s="26" t="str">
        <f t="shared" si="1"/>
        <v>0</v>
      </c>
      <c r="BG29" s="26" t="s">
        <v>16</v>
      </c>
      <c r="BH29" s="26" t="str">
        <f t="shared" si="2"/>
        <v>0</v>
      </c>
      <c r="BI29" s="23"/>
      <c r="BJ29" s="28" t="str">
        <f>$D$15</f>
        <v>A1</v>
      </c>
      <c r="BK29" s="29">
        <f>COUNT($AW$25,$AW$28,$AW$31,$AW$35,$AW$37)</f>
        <v>0</v>
      </c>
      <c r="BL29" s="29">
        <f>SUM($BF$25+$BF$28+$BF$31+$BF$35+$BF$37)</f>
        <v>0</v>
      </c>
      <c r="BM29" s="29">
        <f>SUM($AW$25+$AW$28+$AW$31+$AW$35+$AW$37)</f>
        <v>0</v>
      </c>
      <c r="BN29" s="30" t="s">
        <v>16</v>
      </c>
      <c r="BO29" s="29">
        <f>SUM($AZ$25+$AZ$28+$AZ$31+$AZ$35+$AZ$37)</f>
        <v>0</v>
      </c>
      <c r="BP29" s="31">
        <f aca="true" t="shared" si="3" ref="BP29:BP34">SUM(BM29-BO29)</f>
        <v>0</v>
      </c>
      <c r="BQ29" s="23"/>
      <c r="BR29" s="23"/>
      <c r="BS29" s="48"/>
      <c r="BT29" s="48"/>
      <c r="BU29" s="48"/>
      <c r="BV29" s="48"/>
      <c r="BW29" s="48"/>
      <c r="BX29" s="48"/>
      <c r="BY29" s="53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</row>
    <row r="30" spans="2:150" s="4" customFormat="1" ht="18" customHeight="1" thickBot="1">
      <c r="B30" s="167">
        <v>6</v>
      </c>
      <c r="C30" s="168"/>
      <c r="D30" s="144"/>
      <c r="E30" s="145"/>
      <c r="F30" s="145"/>
      <c r="G30" s="145"/>
      <c r="H30" s="145"/>
      <c r="I30" s="146"/>
      <c r="J30" s="169">
        <f t="shared" si="0"/>
        <v>0.4166666666666665</v>
      </c>
      <c r="K30" s="170"/>
      <c r="L30" s="170"/>
      <c r="M30" s="170"/>
      <c r="N30" s="170"/>
      <c r="O30" s="171" t="str">
        <f>$D$20</f>
        <v>A6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62" t="s">
        <v>17</v>
      </c>
      <c r="AF30" s="142" t="str">
        <f>D19</f>
        <v>A5</v>
      </c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3"/>
      <c r="AW30" s="156"/>
      <c r="AX30" s="140"/>
      <c r="AY30" s="62" t="s">
        <v>16</v>
      </c>
      <c r="AZ30" s="140"/>
      <c r="BA30" s="141"/>
      <c r="BB30" s="147"/>
      <c r="BC30" s="148"/>
      <c r="BD30" s="61"/>
      <c r="BE30" s="23"/>
      <c r="BF30" s="26" t="str">
        <f t="shared" si="1"/>
        <v>0</v>
      </c>
      <c r="BG30" s="26" t="s">
        <v>16</v>
      </c>
      <c r="BH30" s="26" t="str">
        <f t="shared" si="2"/>
        <v>0</v>
      </c>
      <c r="BI30" s="21"/>
      <c r="BJ30" s="28" t="str">
        <f>$D$20</f>
        <v>A6</v>
      </c>
      <c r="BK30" s="29">
        <f>COUNT($AW$26,$AW$30,$AW$32,$AW$34,$AW$37)</f>
        <v>0</v>
      </c>
      <c r="BL30" s="29">
        <f>SUM($BH$26+$BF$30+$BH$32+$BF$34+$BH$37)</f>
        <v>0</v>
      </c>
      <c r="BM30" s="29">
        <f>SUM($AZ$26+$AW$30+$AZ$32+$AW$34+$AZ$37)</f>
        <v>0</v>
      </c>
      <c r="BN30" s="30" t="s">
        <v>16</v>
      </c>
      <c r="BO30" s="29">
        <f>SUM($AW$26+$AZ$30+$AW$32+$AZ$34+$AW$37)</f>
        <v>0</v>
      </c>
      <c r="BP30" s="31">
        <f t="shared" si="3"/>
        <v>0</v>
      </c>
      <c r="BQ30" s="23"/>
      <c r="BR30" s="23"/>
      <c r="BS30" s="48"/>
      <c r="BT30" s="48"/>
      <c r="BU30" s="48"/>
      <c r="BV30" s="48"/>
      <c r="BW30" s="48"/>
      <c r="BX30" s="48"/>
      <c r="BY30" s="53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</row>
    <row r="31" spans="2:150" s="4" customFormat="1" ht="18" customHeight="1">
      <c r="B31" s="160">
        <v>7</v>
      </c>
      <c r="C31" s="161"/>
      <c r="D31" s="157"/>
      <c r="E31" s="158"/>
      <c r="F31" s="158"/>
      <c r="G31" s="158"/>
      <c r="H31" s="158"/>
      <c r="I31" s="159"/>
      <c r="J31" s="162">
        <f t="shared" si="0"/>
        <v>0.4249999999999998</v>
      </c>
      <c r="K31" s="162"/>
      <c r="L31" s="162"/>
      <c r="M31" s="162"/>
      <c r="N31" s="162"/>
      <c r="O31" s="163" t="str">
        <f>D15</f>
        <v>A1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1" t="s">
        <v>17</v>
      </c>
      <c r="AF31" s="164" t="str">
        <f>D18</f>
        <v>A4</v>
      </c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166"/>
      <c r="AX31" s="152"/>
      <c r="AY31" s="11" t="s">
        <v>16</v>
      </c>
      <c r="AZ31" s="152"/>
      <c r="BA31" s="153"/>
      <c r="BB31" s="154"/>
      <c r="BC31" s="155"/>
      <c r="BD31" s="61"/>
      <c r="BE31" s="23"/>
      <c r="BF31" s="26" t="str">
        <f t="shared" si="1"/>
        <v>0</v>
      </c>
      <c r="BG31" s="26"/>
      <c r="BH31" s="26" t="str">
        <f t="shared" si="2"/>
        <v>0</v>
      </c>
      <c r="BI31" s="21"/>
      <c r="BJ31" s="28" t="str">
        <f>$D$16</f>
        <v>A2</v>
      </c>
      <c r="BK31" s="29">
        <f>COUNT($AW$25,$AW$29,$AW$32,$AW$36,$AW$39)</f>
        <v>0</v>
      </c>
      <c r="BL31" s="29">
        <f>SUM($BH$25+$BF$29+$BF$32+$BF$36+$BF$39)</f>
        <v>0</v>
      </c>
      <c r="BM31" s="29">
        <f>SUM($AZ$25+$AW$29+$AW$32+$AW$36+$AW$39)</f>
        <v>0</v>
      </c>
      <c r="BN31" s="30" t="s">
        <v>16</v>
      </c>
      <c r="BO31" s="29">
        <f>SUM($AW$25+$AZ$29+$AZ$32+$AZ$36+$AZ$39)</f>
        <v>0</v>
      </c>
      <c r="BP31" s="31">
        <f t="shared" si="3"/>
        <v>0</v>
      </c>
      <c r="BQ31" s="23"/>
      <c r="BR31" s="23"/>
      <c r="BS31" s="48"/>
      <c r="BT31" s="48"/>
      <c r="BU31" s="48"/>
      <c r="BV31" s="48"/>
      <c r="BW31" s="48"/>
      <c r="BX31" s="48"/>
      <c r="BY31" s="53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</row>
    <row r="32" spans="2:150" s="4" customFormat="1" ht="18" customHeight="1" thickBot="1">
      <c r="B32" s="167">
        <v>8</v>
      </c>
      <c r="C32" s="168"/>
      <c r="D32" s="144"/>
      <c r="E32" s="145"/>
      <c r="F32" s="145"/>
      <c r="G32" s="145"/>
      <c r="H32" s="145"/>
      <c r="I32" s="146"/>
      <c r="J32" s="169">
        <f t="shared" si="0"/>
        <v>0.4333333333333331</v>
      </c>
      <c r="K32" s="170"/>
      <c r="L32" s="170"/>
      <c r="M32" s="170"/>
      <c r="N32" s="170"/>
      <c r="O32" s="171" t="str">
        <f>D16</f>
        <v>A2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62" t="s">
        <v>17</v>
      </c>
      <c r="AF32" s="142" t="str">
        <f>D20</f>
        <v>A6</v>
      </c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3"/>
      <c r="AW32" s="156"/>
      <c r="AX32" s="140"/>
      <c r="AY32" s="62" t="s">
        <v>16</v>
      </c>
      <c r="AZ32" s="140"/>
      <c r="BA32" s="141"/>
      <c r="BB32" s="147"/>
      <c r="BC32" s="148"/>
      <c r="BD32" s="61"/>
      <c r="BE32" s="23"/>
      <c r="BF32" s="26" t="str">
        <f t="shared" si="1"/>
        <v>0</v>
      </c>
      <c r="BG32" s="26"/>
      <c r="BH32" s="26" t="str">
        <f t="shared" si="2"/>
        <v>0</v>
      </c>
      <c r="BI32" s="21"/>
      <c r="BJ32" s="28" t="str">
        <f>$D$18</f>
        <v>A4</v>
      </c>
      <c r="BK32" s="29">
        <f>COUNT($AW$27,$AW$29,$AZ$31,$AZ$34,$AW$38)</f>
        <v>0</v>
      </c>
      <c r="BL32" s="29">
        <f>SUM($BF$27+$BH$29+$BH$31+$BH$34+$BH$38)</f>
        <v>0</v>
      </c>
      <c r="BM32" s="29">
        <f>SUM($AW$27+$AZ$29+$AZ$31+$AZ$34+$AZ$38)</f>
        <v>0</v>
      </c>
      <c r="BN32" s="30" t="s">
        <v>16</v>
      </c>
      <c r="BO32" s="29">
        <f>SUM($AZ$27+$AW$29+$AW$31+$AW$34+$AW$38)</f>
        <v>0</v>
      </c>
      <c r="BP32" s="31">
        <f t="shared" si="3"/>
        <v>0</v>
      </c>
      <c r="BQ32" s="23"/>
      <c r="BR32" s="23"/>
      <c r="BS32" s="48"/>
      <c r="BT32" s="48"/>
      <c r="BU32" s="48"/>
      <c r="BV32" s="48"/>
      <c r="BW32" s="48"/>
      <c r="BX32" s="48"/>
      <c r="BY32" s="53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</row>
    <row r="33" spans="2:150" s="4" customFormat="1" ht="18" customHeight="1">
      <c r="B33" s="160">
        <v>9</v>
      </c>
      <c r="C33" s="161"/>
      <c r="D33" s="157"/>
      <c r="E33" s="158"/>
      <c r="F33" s="158"/>
      <c r="G33" s="158"/>
      <c r="H33" s="158"/>
      <c r="I33" s="159"/>
      <c r="J33" s="162">
        <f t="shared" si="0"/>
        <v>0.44166666666666643</v>
      </c>
      <c r="K33" s="162"/>
      <c r="L33" s="162"/>
      <c r="M33" s="162"/>
      <c r="N33" s="162"/>
      <c r="O33" s="163" t="str">
        <f>D19</f>
        <v>A5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1" t="s">
        <v>17</v>
      </c>
      <c r="AF33" s="164" t="str">
        <f>$D$17</f>
        <v>A3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5"/>
      <c r="AW33" s="166"/>
      <c r="AX33" s="152"/>
      <c r="AY33" s="11" t="s">
        <v>16</v>
      </c>
      <c r="AZ33" s="152"/>
      <c r="BA33" s="153"/>
      <c r="BB33" s="154"/>
      <c r="BC33" s="155"/>
      <c r="BD33" s="61"/>
      <c r="BE33" s="23"/>
      <c r="BF33" s="26" t="str">
        <f t="shared" si="1"/>
        <v>0</v>
      </c>
      <c r="BG33" s="26"/>
      <c r="BH33" s="26" t="str">
        <f t="shared" si="2"/>
        <v>0</v>
      </c>
      <c r="BI33" s="21"/>
      <c r="BJ33" s="28" t="str">
        <f>$D$19</f>
        <v>A5</v>
      </c>
      <c r="BK33" s="29">
        <f>COUNT($AW$27,$AZ$30,$AW$33,$AZ$35,$AW$39)</f>
        <v>0</v>
      </c>
      <c r="BL33" s="29">
        <f>SUM($BH$27+$BH$30+$BF$33+$BH$35+$BH$39)</f>
        <v>0</v>
      </c>
      <c r="BM33" s="29">
        <f>SUM($AZ$27+$AZ$30+$AW$33+$AZ$35+$AZ$39)</f>
        <v>0</v>
      </c>
      <c r="BN33" s="30" t="s">
        <v>16</v>
      </c>
      <c r="BO33" s="29">
        <f>SUM($AW$27+$AW$30+$AZ$33+$AW$35+$AW$39)</f>
        <v>0</v>
      </c>
      <c r="BP33" s="31">
        <f t="shared" si="3"/>
        <v>0</v>
      </c>
      <c r="BQ33" s="23"/>
      <c r="BR33" s="23"/>
      <c r="BS33" s="48"/>
      <c r="BT33" s="48"/>
      <c r="BU33" s="48"/>
      <c r="BV33" s="48"/>
      <c r="BW33" s="48"/>
      <c r="BX33" s="48"/>
      <c r="BY33" s="53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</row>
    <row r="34" spans="2:150" s="4" customFormat="1" ht="18" customHeight="1" thickBot="1">
      <c r="B34" s="167">
        <v>10</v>
      </c>
      <c r="C34" s="168"/>
      <c r="D34" s="144"/>
      <c r="E34" s="145"/>
      <c r="F34" s="145"/>
      <c r="G34" s="145"/>
      <c r="H34" s="145"/>
      <c r="I34" s="146"/>
      <c r="J34" s="169">
        <f t="shared" si="0"/>
        <v>0.44999999999999973</v>
      </c>
      <c r="K34" s="170"/>
      <c r="L34" s="170"/>
      <c r="M34" s="170"/>
      <c r="N34" s="170"/>
      <c r="O34" s="171" t="str">
        <f>$D$20</f>
        <v>A6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62" t="s">
        <v>17</v>
      </c>
      <c r="AF34" s="142" t="str">
        <f>D18</f>
        <v>A4</v>
      </c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3"/>
      <c r="AW34" s="156"/>
      <c r="AX34" s="140"/>
      <c r="AY34" s="62" t="s">
        <v>16</v>
      </c>
      <c r="AZ34" s="140"/>
      <c r="BA34" s="141"/>
      <c r="BB34" s="147"/>
      <c r="BC34" s="148"/>
      <c r="BD34" s="61"/>
      <c r="BE34" s="23"/>
      <c r="BF34" s="26" t="str">
        <f t="shared" si="1"/>
        <v>0</v>
      </c>
      <c r="BG34" s="26"/>
      <c r="BH34" s="26" t="str">
        <f t="shared" si="2"/>
        <v>0</v>
      </c>
      <c r="BI34" s="21"/>
      <c r="BJ34" s="28" t="str">
        <f>$D$17</f>
        <v>A3</v>
      </c>
      <c r="BK34" s="29">
        <f>COUNT($AW$26,$AZ$28,$AZ$33,$AZ$36,$AW$38)</f>
        <v>0</v>
      </c>
      <c r="BL34" s="29">
        <f>SUM($BF$26+$BH$28+$BH$33+$BH$36+$BF$38)</f>
        <v>0</v>
      </c>
      <c r="BM34" s="29">
        <f>SUM($AW$26+$AZ$28+$AZ$33+$AZ$36+$AW$38)</f>
        <v>0</v>
      </c>
      <c r="BN34" s="30" t="s">
        <v>16</v>
      </c>
      <c r="BO34" s="29">
        <f>SUM($AZ$26+$AW$28+$AW$33+$AW$36+$AZ$38)</f>
        <v>0</v>
      </c>
      <c r="BP34" s="31">
        <f t="shared" si="3"/>
        <v>0</v>
      </c>
      <c r="BQ34" s="23"/>
      <c r="BR34" s="23"/>
      <c r="BS34" s="48"/>
      <c r="BT34" s="48"/>
      <c r="BU34" s="48"/>
      <c r="BV34" s="48"/>
      <c r="BW34" s="48"/>
      <c r="BX34" s="48"/>
      <c r="BY34" s="53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</row>
    <row r="35" spans="2:150" s="4" customFormat="1" ht="18" customHeight="1">
      <c r="B35" s="160">
        <v>11</v>
      </c>
      <c r="C35" s="161"/>
      <c r="D35" s="157"/>
      <c r="E35" s="158"/>
      <c r="F35" s="158"/>
      <c r="G35" s="158"/>
      <c r="H35" s="158"/>
      <c r="I35" s="159"/>
      <c r="J35" s="162">
        <f t="shared" si="0"/>
        <v>0.45833333333333304</v>
      </c>
      <c r="K35" s="162"/>
      <c r="L35" s="162"/>
      <c r="M35" s="162"/>
      <c r="N35" s="162"/>
      <c r="O35" s="163" t="str">
        <f>D15</f>
        <v>A1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1" t="s">
        <v>17</v>
      </c>
      <c r="AF35" s="164" t="str">
        <f>D19</f>
        <v>A5</v>
      </c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5"/>
      <c r="AW35" s="166"/>
      <c r="AX35" s="152"/>
      <c r="AY35" s="11" t="s">
        <v>16</v>
      </c>
      <c r="AZ35" s="152"/>
      <c r="BA35" s="153"/>
      <c r="BB35" s="154"/>
      <c r="BC35" s="155"/>
      <c r="BD35" s="61"/>
      <c r="BE35" s="23"/>
      <c r="BF35" s="26" t="str">
        <f t="shared" si="1"/>
        <v>0</v>
      </c>
      <c r="BG35" s="26"/>
      <c r="BH35" s="26" t="str">
        <f t="shared" si="2"/>
        <v>0</v>
      </c>
      <c r="BI35" s="21"/>
      <c r="BJ35" s="28"/>
      <c r="BK35" s="29"/>
      <c r="BL35" s="29"/>
      <c r="BM35" s="29"/>
      <c r="BN35" s="30"/>
      <c r="BO35" s="29"/>
      <c r="BP35" s="31"/>
      <c r="BQ35" s="23"/>
      <c r="BR35" s="23"/>
      <c r="BS35" s="48"/>
      <c r="BT35" s="48"/>
      <c r="BU35" s="48"/>
      <c r="BV35" s="48"/>
      <c r="BW35" s="48"/>
      <c r="BX35" s="48"/>
      <c r="BY35" s="53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</row>
    <row r="36" spans="2:150" s="4" customFormat="1" ht="18" customHeight="1" thickBot="1">
      <c r="B36" s="167">
        <v>12</v>
      </c>
      <c r="C36" s="168"/>
      <c r="D36" s="144"/>
      <c r="E36" s="145"/>
      <c r="F36" s="145"/>
      <c r="G36" s="145"/>
      <c r="H36" s="145"/>
      <c r="I36" s="146"/>
      <c r="J36" s="169">
        <f t="shared" si="0"/>
        <v>0.46666666666666634</v>
      </c>
      <c r="K36" s="170"/>
      <c r="L36" s="170"/>
      <c r="M36" s="170"/>
      <c r="N36" s="170"/>
      <c r="O36" s="171" t="str">
        <f>D16</f>
        <v>A2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62" t="s">
        <v>17</v>
      </c>
      <c r="AF36" s="142" t="str">
        <f>D17</f>
        <v>A3</v>
      </c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3"/>
      <c r="AW36" s="156"/>
      <c r="AX36" s="140"/>
      <c r="AY36" s="62" t="s">
        <v>16</v>
      </c>
      <c r="AZ36" s="140"/>
      <c r="BA36" s="141"/>
      <c r="BB36" s="147"/>
      <c r="BC36" s="148"/>
      <c r="BD36" s="61"/>
      <c r="BE36" s="23"/>
      <c r="BF36" s="26" t="str">
        <f t="shared" si="1"/>
        <v>0</v>
      </c>
      <c r="BG36" s="26"/>
      <c r="BH36" s="26" t="str">
        <f t="shared" si="2"/>
        <v>0</v>
      </c>
      <c r="BI36" s="21"/>
      <c r="BJ36" s="28"/>
      <c r="BK36" s="29"/>
      <c r="BL36" s="29"/>
      <c r="BM36" s="29"/>
      <c r="BN36" s="30"/>
      <c r="BO36" s="29"/>
      <c r="BP36" s="31"/>
      <c r="BQ36" s="23"/>
      <c r="BR36" s="23"/>
      <c r="BS36" s="48"/>
      <c r="BT36" s="48"/>
      <c r="BU36" s="48"/>
      <c r="BV36" s="48"/>
      <c r="BW36" s="48"/>
      <c r="BX36" s="48"/>
      <c r="BY36" s="53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</row>
    <row r="37" spans="2:150" s="4" customFormat="1" ht="18" customHeight="1">
      <c r="B37" s="160">
        <v>13</v>
      </c>
      <c r="C37" s="161"/>
      <c r="D37" s="157"/>
      <c r="E37" s="158"/>
      <c r="F37" s="158"/>
      <c r="G37" s="158"/>
      <c r="H37" s="158"/>
      <c r="I37" s="159"/>
      <c r="J37" s="162">
        <f t="shared" si="0"/>
        <v>0.47499999999999964</v>
      </c>
      <c r="K37" s="162"/>
      <c r="L37" s="162"/>
      <c r="M37" s="162"/>
      <c r="N37" s="162"/>
      <c r="O37" s="163" t="str">
        <f>D15</f>
        <v>A1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1" t="s">
        <v>17</v>
      </c>
      <c r="AF37" s="164" t="str">
        <f>D20</f>
        <v>A6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166"/>
      <c r="AX37" s="152"/>
      <c r="AY37" s="11" t="s">
        <v>16</v>
      </c>
      <c r="AZ37" s="152"/>
      <c r="BA37" s="153"/>
      <c r="BB37" s="154"/>
      <c r="BC37" s="155"/>
      <c r="BD37" s="61"/>
      <c r="BE37" s="23"/>
      <c r="BF37" s="26" t="str">
        <f t="shared" si="1"/>
        <v>0</v>
      </c>
      <c r="BG37" s="26"/>
      <c r="BH37" s="26" t="str">
        <f t="shared" si="2"/>
        <v>0</v>
      </c>
      <c r="BI37" s="21"/>
      <c r="BJ37" s="28"/>
      <c r="BK37" s="29"/>
      <c r="BL37" s="29"/>
      <c r="BM37" s="29"/>
      <c r="BN37" s="30"/>
      <c r="BO37" s="29"/>
      <c r="BP37" s="31"/>
      <c r="BQ37" s="23"/>
      <c r="BR37" s="23"/>
      <c r="BS37" s="48"/>
      <c r="BT37" s="48"/>
      <c r="BU37" s="48"/>
      <c r="BV37" s="48"/>
      <c r="BW37" s="48"/>
      <c r="BX37" s="48"/>
      <c r="BY37" s="53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</row>
    <row r="38" spans="2:150" s="4" customFormat="1" ht="18" customHeight="1" thickBot="1">
      <c r="B38" s="173">
        <v>14</v>
      </c>
      <c r="C38" s="146"/>
      <c r="D38" s="144"/>
      <c r="E38" s="145"/>
      <c r="F38" s="145"/>
      <c r="G38" s="145"/>
      <c r="H38" s="145"/>
      <c r="I38" s="146"/>
      <c r="J38" s="217">
        <f t="shared" si="0"/>
        <v>0.48333333333333295</v>
      </c>
      <c r="K38" s="218"/>
      <c r="L38" s="218"/>
      <c r="M38" s="218"/>
      <c r="N38" s="219"/>
      <c r="O38" s="171" t="str">
        <f>D17</f>
        <v>A3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62" t="s">
        <v>17</v>
      </c>
      <c r="AF38" s="142" t="str">
        <f>D18</f>
        <v>A4</v>
      </c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3"/>
      <c r="AW38" s="156"/>
      <c r="AX38" s="140"/>
      <c r="AY38" s="62" t="s">
        <v>16</v>
      </c>
      <c r="AZ38" s="140"/>
      <c r="BA38" s="141"/>
      <c r="BB38" s="147"/>
      <c r="BC38" s="148"/>
      <c r="BD38" s="61"/>
      <c r="BE38" s="23"/>
      <c r="BF38" s="26" t="str">
        <f t="shared" si="1"/>
        <v>0</v>
      </c>
      <c r="BG38" s="26"/>
      <c r="BH38" s="26" t="str">
        <f t="shared" si="2"/>
        <v>0</v>
      </c>
      <c r="BI38" s="21"/>
      <c r="BJ38" s="28"/>
      <c r="BK38" s="29"/>
      <c r="BL38" s="29"/>
      <c r="BM38" s="29"/>
      <c r="BN38" s="30"/>
      <c r="BO38" s="29"/>
      <c r="BP38" s="31"/>
      <c r="BQ38" s="23"/>
      <c r="BR38" s="23"/>
      <c r="BS38" s="48"/>
      <c r="BT38" s="48"/>
      <c r="BU38" s="48"/>
      <c r="BV38" s="48"/>
      <c r="BW38" s="48"/>
      <c r="BX38" s="48"/>
      <c r="BY38" s="53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</row>
    <row r="39" spans="2:150" s="4" customFormat="1" ht="18" customHeight="1" thickBot="1">
      <c r="B39" s="234">
        <v>15</v>
      </c>
      <c r="C39" s="235"/>
      <c r="D39" s="236"/>
      <c r="E39" s="237"/>
      <c r="F39" s="237"/>
      <c r="G39" s="237"/>
      <c r="H39" s="237"/>
      <c r="I39" s="238"/>
      <c r="J39" s="223">
        <f>J38+$U$10*$X$10+$AL$10</f>
        <v>0.49166666666666625</v>
      </c>
      <c r="K39" s="224"/>
      <c r="L39" s="224"/>
      <c r="M39" s="224"/>
      <c r="N39" s="225"/>
      <c r="O39" s="226" t="str">
        <f>D16</f>
        <v>A2</v>
      </c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59" t="s">
        <v>17</v>
      </c>
      <c r="AF39" s="227" t="str">
        <f>D19</f>
        <v>A5</v>
      </c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8"/>
      <c r="AW39" s="229"/>
      <c r="AX39" s="230"/>
      <c r="AY39" s="59" t="s">
        <v>16</v>
      </c>
      <c r="AZ39" s="230"/>
      <c r="BA39" s="231"/>
      <c r="BB39" s="232"/>
      <c r="BC39" s="233"/>
      <c r="BD39" s="61"/>
      <c r="BE39" s="23"/>
      <c r="BF39" s="26" t="str">
        <f t="shared" si="1"/>
        <v>0</v>
      </c>
      <c r="BG39" s="26" t="s">
        <v>16</v>
      </c>
      <c r="BH39" s="26" t="str">
        <f t="shared" si="2"/>
        <v>0</v>
      </c>
      <c r="BI39" s="27"/>
      <c r="BJ39" s="28"/>
      <c r="BK39" s="29"/>
      <c r="BL39" s="29"/>
      <c r="BM39" s="29"/>
      <c r="BN39" s="30"/>
      <c r="BO39" s="29"/>
      <c r="BP39" s="31"/>
      <c r="BQ39" s="28"/>
      <c r="BR39" s="28"/>
      <c r="BS39" s="28"/>
      <c r="BT39" s="28"/>
      <c r="BU39" s="28"/>
      <c r="BV39" s="28"/>
      <c r="BW39" s="28"/>
      <c r="BX39" s="28"/>
      <c r="BY39" s="50"/>
      <c r="BZ39" s="50"/>
      <c r="CA39" s="50"/>
      <c r="CB39" s="50"/>
      <c r="CC39" s="50"/>
      <c r="CD39" s="50"/>
      <c r="CE39" s="50"/>
      <c r="CF39" s="50"/>
      <c r="CG39" s="50"/>
      <c r="CH39" s="5"/>
      <c r="CI39" s="51"/>
      <c r="CJ39" s="51"/>
      <c r="CK39" s="5"/>
      <c r="CL39" s="51"/>
      <c r="CM39" s="51"/>
      <c r="CN39" s="5"/>
      <c r="CO39" s="51"/>
      <c r="CP39" s="5"/>
      <c r="CQ39" s="5"/>
      <c r="CR39" s="51"/>
      <c r="CS39" s="5"/>
      <c r="CT39" s="52"/>
      <c r="CU39" s="39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</row>
    <row r="40" spans="2:150" s="4" customFormat="1" ht="18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72"/>
      <c r="AX40" s="172"/>
      <c r="AY40" s="49"/>
      <c r="AZ40" s="139"/>
      <c r="BA40" s="139"/>
      <c r="BB40" s="63"/>
      <c r="BC40" s="63"/>
      <c r="BD40" s="61"/>
      <c r="BE40" s="23"/>
      <c r="BF40" s="26"/>
      <c r="BG40" s="26"/>
      <c r="BH40" s="26"/>
      <c r="BI40" s="21"/>
      <c r="BJ40" s="23"/>
      <c r="BK40" s="23"/>
      <c r="BL40" s="23"/>
      <c r="BM40" s="23"/>
      <c r="BN40" s="23"/>
      <c r="BO40" s="23"/>
      <c r="BP40" s="23"/>
      <c r="BQ40" s="23"/>
      <c r="BR40" s="23"/>
      <c r="BS40" s="48"/>
      <c r="BT40" s="48"/>
      <c r="BU40" s="48"/>
      <c r="BV40" s="48"/>
      <c r="BW40" s="48"/>
      <c r="BX40" s="48"/>
      <c r="BY40" s="53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</row>
    <row r="41" spans="2:150" s="4" customFormat="1" ht="18" customHeight="1">
      <c r="B41" s="1" t="s">
        <v>41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 s="60"/>
      <c r="BA41" s="60"/>
      <c r="BB41" s="60"/>
      <c r="BC41" s="60"/>
      <c r="BD41" s="61"/>
      <c r="BE41" s="23"/>
      <c r="BF41" s="26"/>
      <c r="BG41" s="26"/>
      <c r="BH41" s="26"/>
      <c r="BI41" s="27"/>
      <c r="BJ41" s="23"/>
      <c r="BK41" s="23"/>
      <c r="BL41" s="23"/>
      <c r="BM41" s="23"/>
      <c r="BN41" s="23"/>
      <c r="BO41" s="23"/>
      <c r="BP41" s="31"/>
      <c r="BQ41" s="23"/>
      <c r="BR41" s="23"/>
      <c r="BS41" s="48"/>
      <c r="BT41" s="48"/>
      <c r="BU41" s="48"/>
      <c r="BV41" s="48"/>
      <c r="BW41" s="48"/>
      <c r="BX41" s="48"/>
      <c r="BY41" s="53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</row>
    <row r="42" spans="2:150" s="4" customFormat="1" ht="18" customHeight="1" thickBo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 s="60"/>
      <c r="BA42" s="60"/>
      <c r="BB42" s="60"/>
      <c r="BC42" s="60"/>
      <c r="BD42" s="61"/>
      <c r="BE42" s="23"/>
      <c r="BF42" s="26"/>
      <c r="BG42" s="26"/>
      <c r="BH42" s="26"/>
      <c r="BI42" s="27"/>
      <c r="BJ42" s="22"/>
      <c r="BK42" s="22"/>
      <c r="BL42" s="22"/>
      <c r="BM42" s="22"/>
      <c r="BN42" s="22"/>
      <c r="BO42" s="22"/>
      <c r="BP42" s="31"/>
      <c r="BQ42" s="23"/>
      <c r="BR42" s="23"/>
      <c r="BS42" s="48"/>
      <c r="BT42" s="48"/>
      <c r="BU42" s="48"/>
      <c r="BV42" s="48"/>
      <c r="BW42" s="48"/>
      <c r="BX42" s="48"/>
      <c r="BY42" s="53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</row>
    <row r="43" spans="2:150" s="4" customFormat="1" ht="18" customHeight="1" thickBot="1">
      <c r="B43"/>
      <c r="C43"/>
      <c r="D43"/>
      <c r="E43" s="149" t="s">
        <v>26</v>
      </c>
      <c r="F43" s="150"/>
      <c r="G43" s="150"/>
      <c r="H43" s="150"/>
      <c r="I43" s="150" t="s">
        <v>43</v>
      </c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1"/>
      <c r="AE43" s="191" t="s">
        <v>24</v>
      </c>
      <c r="AF43" s="192"/>
      <c r="AG43" s="193"/>
      <c r="AH43" s="149" t="s">
        <v>19</v>
      </c>
      <c r="AI43" s="150"/>
      <c r="AJ43" s="151"/>
      <c r="AK43" s="149" t="s">
        <v>20</v>
      </c>
      <c r="AL43" s="150"/>
      <c r="AM43" s="150"/>
      <c r="AN43" s="150"/>
      <c r="AO43" s="151"/>
      <c r="AP43" s="149" t="s">
        <v>21</v>
      </c>
      <c r="AQ43" s="150"/>
      <c r="AR43" s="151"/>
      <c r="AS43"/>
      <c r="AT43"/>
      <c r="AU43"/>
      <c r="AV43"/>
      <c r="AW43"/>
      <c r="AX43"/>
      <c r="AY43"/>
      <c r="AZ43" s="60"/>
      <c r="BA43" s="60"/>
      <c r="BB43" s="60"/>
      <c r="BC43" s="60"/>
      <c r="BD43" s="61"/>
      <c r="BE43" s="23"/>
      <c r="BF43" s="26"/>
      <c r="BG43" s="26"/>
      <c r="BH43" s="26"/>
      <c r="BI43" s="27"/>
      <c r="BJ43" s="28"/>
      <c r="BK43" s="29"/>
      <c r="BL43" s="29"/>
      <c r="BM43" s="29"/>
      <c r="BN43" s="30"/>
      <c r="BO43" s="29"/>
      <c r="BP43" s="31"/>
      <c r="BQ43" s="23"/>
      <c r="BR43" s="23"/>
      <c r="BS43" s="48"/>
      <c r="BT43" s="48"/>
      <c r="BU43" s="48"/>
      <c r="BV43" s="48"/>
      <c r="BW43" s="48"/>
      <c r="BX43" s="48"/>
      <c r="BY43" s="53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</row>
    <row r="44" spans="2:150" s="4" customFormat="1" ht="18" customHeight="1">
      <c r="B44"/>
      <c r="C44"/>
      <c r="D44"/>
      <c r="E44" s="210" t="s">
        <v>8</v>
      </c>
      <c r="F44" s="185"/>
      <c r="G44" s="189">
        <f>IF(ISBLANK($AZ$39),"",$BJ$29)</f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201">
        <f aca="true" t="shared" si="4" ref="AE44:AE49">$BK$29</f>
        <v>0</v>
      </c>
      <c r="AF44" s="202"/>
      <c r="AG44" s="203"/>
      <c r="AH44" s="204">
        <f>BL29</f>
        <v>0</v>
      </c>
      <c r="AI44" s="202"/>
      <c r="AJ44" s="203"/>
      <c r="AK44" s="185">
        <f>$BM$29</f>
        <v>0</v>
      </c>
      <c r="AL44" s="185"/>
      <c r="AM44" s="8" t="s">
        <v>16</v>
      </c>
      <c r="AN44" s="185">
        <f>$BO$29</f>
        <v>0</v>
      </c>
      <c r="AO44" s="185"/>
      <c r="AP44" s="194">
        <f>$BP$29</f>
        <v>0</v>
      </c>
      <c r="AQ44" s="195"/>
      <c r="AR44" s="196"/>
      <c r="AS44"/>
      <c r="AT44"/>
      <c r="AU44"/>
      <c r="AV44"/>
      <c r="AW44"/>
      <c r="AX44"/>
      <c r="AY44"/>
      <c r="AZ44" s="60"/>
      <c r="BA44" s="60"/>
      <c r="BB44" s="60"/>
      <c r="BC44" s="60"/>
      <c r="BD44" s="61"/>
      <c r="BE44" s="23"/>
      <c r="BF44" s="26"/>
      <c r="BG44" s="26"/>
      <c r="BH44" s="26"/>
      <c r="BI44" s="27"/>
      <c r="BJ44" s="28"/>
      <c r="BK44" s="29"/>
      <c r="BL44" s="29"/>
      <c r="BM44" s="29"/>
      <c r="BN44" s="30"/>
      <c r="BO44" s="29"/>
      <c r="BP44" s="31"/>
      <c r="BQ44" s="23"/>
      <c r="BR44" s="23"/>
      <c r="BS44" s="48"/>
      <c r="BT44" s="48"/>
      <c r="BU44" s="48"/>
      <c r="BV44" s="48"/>
      <c r="BW44" s="48"/>
      <c r="BX44" s="48"/>
      <c r="BY44" s="53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</row>
    <row r="45" spans="2:150" s="4" customFormat="1" ht="18" customHeight="1">
      <c r="B45"/>
      <c r="C45"/>
      <c r="D45"/>
      <c r="E45" s="211" t="s">
        <v>9</v>
      </c>
      <c r="F45" s="212"/>
      <c r="G45" s="178">
        <f>IF(ISBLANK($AZ$39),"",BJ30)</f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86">
        <f t="shared" si="4"/>
        <v>0</v>
      </c>
      <c r="AF45" s="187"/>
      <c r="AG45" s="188"/>
      <c r="AH45" s="190">
        <f>BL30</f>
        <v>0</v>
      </c>
      <c r="AI45" s="187"/>
      <c r="AJ45" s="188"/>
      <c r="AK45" s="185">
        <f>BM30</f>
        <v>0</v>
      </c>
      <c r="AL45" s="185"/>
      <c r="AM45" s="8" t="s">
        <v>16</v>
      </c>
      <c r="AN45" s="185">
        <f>BO30</f>
        <v>0</v>
      </c>
      <c r="AO45" s="185"/>
      <c r="AP45" s="175">
        <f>BP30</f>
        <v>0</v>
      </c>
      <c r="AQ45" s="176"/>
      <c r="AR45" s="177"/>
      <c r="AS45"/>
      <c r="AT45"/>
      <c r="AU45"/>
      <c r="AV45"/>
      <c r="AW45"/>
      <c r="AX45"/>
      <c r="AY45"/>
      <c r="AZ45" s="60"/>
      <c r="BA45" s="60"/>
      <c r="BB45" s="60"/>
      <c r="BC45" s="60"/>
      <c r="BD45" s="61"/>
      <c r="BE45" s="23"/>
      <c r="BF45" s="26"/>
      <c r="BG45" s="26"/>
      <c r="BH45" s="26"/>
      <c r="BI45" s="27"/>
      <c r="BJ45" s="32"/>
      <c r="BK45" s="33"/>
      <c r="BL45" s="33"/>
      <c r="BM45" s="34"/>
      <c r="BN45" s="33"/>
      <c r="BO45" s="35"/>
      <c r="BP45" s="23"/>
      <c r="BQ45" s="23"/>
      <c r="BR45" s="23"/>
      <c r="BS45" s="48"/>
      <c r="BT45" s="48"/>
      <c r="BU45" s="48"/>
      <c r="BV45" s="48"/>
      <c r="BW45" s="48"/>
      <c r="BX45" s="48"/>
      <c r="BY45" s="53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</row>
    <row r="46" spans="2:150" s="4" customFormat="1" ht="18" customHeight="1">
      <c r="B46"/>
      <c r="C46"/>
      <c r="D46"/>
      <c r="E46" s="211" t="s">
        <v>10</v>
      </c>
      <c r="F46" s="212"/>
      <c r="G46" s="178">
        <f>IF(ISBLANK($AZ$39),"",BJ31)</f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86">
        <f t="shared" si="4"/>
        <v>0</v>
      </c>
      <c r="AF46" s="187"/>
      <c r="AG46" s="188"/>
      <c r="AH46" s="190">
        <f>BL31</f>
        <v>0</v>
      </c>
      <c r="AI46" s="187"/>
      <c r="AJ46" s="188"/>
      <c r="AK46" s="185">
        <f>BM31</f>
        <v>0</v>
      </c>
      <c r="AL46" s="185"/>
      <c r="AM46" s="8" t="s">
        <v>16</v>
      </c>
      <c r="AN46" s="185">
        <f>BO31</f>
        <v>0</v>
      </c>
      <c r="AO46" s="185"/>
      <c r="AP46" s="175">
        <f>BP31</f>
        <v>0</v>
      </c>
      <c r="AQ46" s="176"/>
      <c r="AR46" s="177"/>
      <c r="AS46"/>
      <c r="AT46"/>
      <c r="AU46"/>
      <c r="AV46"/>
      <c r="AW46"/>
      <c r="AX46"/>
      <c r="AY46"/>
      <c r="AZ46" s="60"/>
      <c r="BA46" s="60"/>
      <c r="BB46" s="60"/>
      <c r="BC46" s="60"/>
      <c r="BD46" s="61"/>
      <c r="BE46" s="23"/>
      <c r="BF46" s="26"/>
      <c r="BG46" s="26"/>
      <c r="BH46" s="26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48"/>
      <c r="BT46" s="48"/>
      <c r="BU46" s="48"/>
      <c r="BV46" s="48"/>
      <c r="BW46" s="48"/>
      <c r="BX46" s="48"/>
      <c r="BY46" s="53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</row>
    <row r="47" spans="5:150" ht="18" customHeight="1">
      <c r="E47" s="211" t="s">
        <v>11</v>
      </c>
      <c r="F47" s="212"/>
      <c r="G47" s="178">
        <f>IF(ISBLANK($AZ$39),"",BJ32)</f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86">
        <f t="shared" si="4"/>
        <v>0</v>
      </c>
      <c r="AF47" s="187"/>
      <c r="AG47" s="188"/>
      <c r="AH47" s="190">
        <f>BL32</f>
        <v>0</v>
      </c>
      <c r="AI47" s="187"/>
      <c r="AJ47" s="188"/>
      <c r="AK47" s="185">
        <f>BM32</f>
        <v>0</v>
      </c>
      <c r="AL47" s="185"/>
      <c r="AM47" s="8" t="s">
        <v>16</v>
      </c>
      <c r="AN47" s="185">
        <f>BO32</f>
        <v>0</v>
      </c>
      <c r="AO47" s="185"/>
      <c r="AP47" s="175">
        <f>BP32</f>
        <v>0</v>
      </c>
      <c r="AQ47" s="176"/>
      <c r="AR47" s="177"/>
      <c r="BF47" s="26"/>
      <c r="BG47" s="26"/>
      <c r="BH47" s="26"/>
      <c r="CM47" s="55"/>
      <c r="CN47" s="55"/>
      <c r="CO47" s="55"/>
      <c r="CP47" s="55"/>
      <c r="CQ47" s="55"/>
      <c r="CR47" s="55"/>
      <c r="CS47" s="55"/>
      <c r="CT47" s="55"/>
      <c r="CU47" s="55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</row>
    <row r="48" spans="5:117" ht="18" customHeight="1">
      <c r="E48" s="210" t="s">
        <v>12</v>
      </c>
      <c r="F48" s="185"/>
      <c r="G48" s="178">
        <f>IF(ISBLANK($AZ$39),"",BJ33)</f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86">
        <f t="shared" si="4"/>
        <v>0</v>
      </c>
      <c r="AF48" s="187"/>
      <c r="AG48" s="188"/>
      <c r="AH48" s="190">
        <f>BL33</f>
        <v>0</v>
      </c>
      <c r="AI48" s="187"/>
      <c r="AJ48" s="188"/>
      <c r="AK48" s="185">
        <f>BM33</f>
        <v>0</v>
      </c>
      <c r="AL48" s="185"/>
      <c r="AM48" s="8" t="s">
        <v>16</v>
      </c>
      <c r="AN48" s="185">
        <f>BO33</f>
        <v>0</v>
      </c>
      <c r="AO48" s="185"/>
      <c r="AP48" s="175">
        <f>BP33</f>
        <v>0</v>
      </c>
      <c r="AQ48" s="176"/>
      <c r="AR48" s="177"/>
      <c r="CM48" s="55"/>
      <c r="CN48" s="55"/>
      <c r="CO48" s="55"/>
      <c r="CP48" s="55"/>
      <c r="CQ48" s="55"/>
      <c r="CR48" s="55"/>
      <c r="CS48" s="55"/>
      <c r="CT48" s="55"/>
      <c r="CU48" s="55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</row>
    <row r="49" spans="5:117" ht="18" customHeight="1" thickBot="1">
      <c r="E49" s="213" t="s">
        <v>23</v>
      </c>
      <c r="F49" s="214"/>
      <c r="G49" s="216">
        <f>IF(ISBLANK($AZ$39),"",$BJ$34)</f>
      </c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182">
        <f t="shared" si="4"/>
        <v>0</v>
      </c>
      <c r="AF49" s="183"/>
      <c r="AG49" s="184"/>
      <c r="AH49" s="215">
        <f>$BL$34</f>
        <v>0</v>
      </c>
      <c r="AI49" s="183"/>
      <c r="AJ49" s="184"/>
      <c r="AK49" s="174">
        <f>$BM$34</f>
        <v>0</v>
      </c>
      <c r="AL49" s="174"/>
      <c r="AM49" s="9" t="s">
        <v>16</v>
      </c>
      <c r="AN49" s="174">
        <f>$BO$34</f>
        <v>0</v>
      </c>
      <c r="AO49" s="174"/>
      <c r="AP49" s="179">
        <f>$BP$34</f>
        <v>0</v>
      </c>
      <c r="AQ49" s="180"/>
      <c r="AR49" s="181"/>
      <c r="CM49" s="55"/>
      <c r="CN49" s="55"/>
      <c r="CO49" s="55"/>
      <c r="CP49" s="55"/>
      <c r="CQ49" s="55"/>
      <c r="CR49" s="55"/>
      <c r="CS49" s="55"/>
      <c r="CT49" s="55"/>
      <c r="CU49" s="55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</row>
    <row r="50" spans="91:117" ht="18" customHeight="1">
      <c r="CM50" s="55"/>
      <c r="CN50" s="55"/>
      <c r="CO50" s="55"/>
      <c r="CP50" s="55"/>
      <c r="CQ50" s="55"/>
      <c r="CR50" s="55"/>
      <c r="CS50" s="55"/>
      <c r="CT50" s="55"/>
      <c r="CU50" s="55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</row>
    <row r="51" spans="91:117" ht="18" customHeight="1">
      <c r="CM51" s="55"/>
      <c r="CN51" s="55"/>
      <c r="CO51" s="55"/>
      <c r="CP51" s="55"/>
      <c r="CQ51" s="55"/>
      <c r="CR51" s="55"/>
      <c r="CS51" s="55"/>
      <c r="CT51" s="55"/>
      <c r="CU51" s="55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</row>
    <row r="52" spans="91:117" ht="12.75">
      <c r="CM52" s="55"/>
      <c r="CN52" s="55"/>
      <c r="CO52" s="55"/>
      <c r="CP52" s="55"/>
      <c r="CQ52" s="55"/>
      <c r="CR52" s="55"/>
      <c r="CS52" s="55"/>
      <c r="CT52" s="55"/>
      <c r="CU52" s="55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</row>
  </sheetData>
  <sheetProtection/>
  <mergeCells count="211">
    <mergeCell ref="BB25:BC25"/>
    <mergeCell ref="AW25:AX25"/>
    <mergeCell ref="AZ25:BA25"/>
    <mergeCell ref="AG17:BA17"/>
    <mergeCell ref="AF25:AV25"/>
    <mergeCell ref="AE17:AF17"/>
    <mergeCell ref="O24:AV24"/>
    <mergeCell ref="D20:X20"/>
    <mergeCell ref="Y20:Z20"/>
    <mergeCell ref="D25:I25"/>
    <mergeCell ref="BB15:BC15"/>
    <mergeCell ref="BB17:BC17"/>
    <mergeCell ref="AG20:BA20"/>
    <mergeCell ref="BB20:BC20"/>
    <mergeCell ref="BB16:BC16"/>
    <mergeCell ref="AG16:BA16"/>
    <mergeCell ref="O25:AD25"/>
    <mergeCell ref="B8:AM8"/>
    <mergeCell ref="X10:AB10"/>
    <mergeCell ref="H10:L10"/>
    <mergeCell ref="AE15:AF15"/>
    <mergeCell ref="B15:C15"/>
    <mergeCell ref="AE20:AF20"/>
    <mergeCell ref="M6:T6"/>
    <mergeCell ref="Y6:AF6"/>
    <mergeCell ref="AG15:BA15"/>
    <mergeCell ref="AL10:AP10"/>
    <mergeCell ref="AE16:AF16"/>
    <mergeCell ref="U10:V10"/>
    <mergeCell ref="B26:C26"/>
    <mergeCell ref="O26:AD26"/>
    <mergeCell ref="B17:C17"/>
    <mergeCell ref="B20:C20"/>
    <mergeCell ref="B16:C16"/>
    <mergeCell ref="BB24:BC24"/>
    <mergeCell ref="AW24:BA24"/>
    <mergeCell ref="J24:N24"/>
    <mergeCell ref="B18:C18"/>
    <mergeCell ref="B19:C19"/>
    <mergeCell ref="B27:C27"/>
    <mergeCell ref="AZ26:BA26"/>
    <mergeCell ref="BB26:BC26"/>
    <mergeCell ref="B24:C24"/>
    <mergeCell ref="AF26:AV26"/>
    <mergeCell ref="J26:N26"/>
    <mergeCell ref="B25:C25"/>
    <mergeCell ref="J27:N27"/>
    <mergeCell ref="J25:N25"/>
    <mergeCell ref="O27:AD27"/>
    <mergeCell ref="B30:C30"/>
    <mergeCell ref="B28:C28"/>
    <mergeCell ref="B39:C39"/>
    <mergeCell ref="B29:C29"/>
    <mergeCell ref="AZ28:BA28"/>
    <mergeCell ref="BB28:BC28"/>
    <mergeCell ref="BB29:BC29"/>
    <mergeCell ref="D37:I37"/>
    <mergeCell ref="D38:I38"/>
    <mergeCell ref="D39:I39"/>
    <mergeCell ref="BB39:BC39"/>
    <mergeCell ref="AF30:AV30"/>
    <mergeCell ref="AW30:AX30"/>
    <mergeCell ref="O29:AD29"/>
    <mergeCell ref="AF29:AV29"/>
    <mergeCell ref="AF27:AV27"/>
    <mergeCell ref="AW27:AX27"/>
    <mergeCell ref="AZ27:BA27"/>
    <mergeCell ref="O30:AD30"/>
    <mergeCell ref="AZ29:BA29"/>
    <mergeCell ref="BB27:BC27"/>
    <mergeCell ref="J28:N28"/>
    <mergeCell ref="O28:AD28"/>
    <mergeCell ref="AF28:AV28"/>
    <mergeCell ref="AW28:AX28"/>
    <mergeCell ref="J30:N30"/>
    <mergeCell ref="J29:N29"/>
    <mergeCell ref="AW29:AX29"/>
    <mergeCell ref="AZ30:BA30"/>
    <mergeCell ref="D32:I32"/>
    <mergeCell ref="BB30:BC30"/>
    <mergeCell ref="J39:N39"/>
    <mergeCell ref="O39:AD39"/>
    <mergeCell ref="AF39:AV39"/>
    <mergeCell ref="AW39:AX39"/>
    <mergeCell ref="AZ39:BA39"/>
    <mergeCell ref="AZ32:BA32"/>
    <mergeCell ref="BB32:BC32"/>
    <mergeCell ref="AW33:AX33"/>
    <mergeCell ref="E49:F49"/>
    <mergeCell ref="E47:F47"/>
    <mergeCell ref="AH49:AJ49"/>
    <mergeCell ref="G49:AD49"/>
    <mergeCell ref="D18:Z18"/>
    <mergeCell ref="D19:Z19"/>
    <mergeCell ref="AF38:AV38"/>
    <mergeCell ref="O38:AD38"/>
    <mergeCell ref="J38:N38"/>
    <mergeCell ref="D24:I24"/>
    <mergeCell ref="AP46:AR46"/>
    <mergeCell ref="E46:F46"/>
    <mergeCell ref="E45:F45"/>
    <mergeCell ref="AH48:AJ48"/>
    <mergeCell ref="G48:AD48"/>
    <mergeCell ref="AE48:AG48"/>
    <mergeCell ref="AH47:AJ47"/>
    <mergeCell ref="AE47:AG47"/>
    <mergeCell ref="E48:F48"/>
    <mergeCell ref="A2:AP2"/>
    <mergeCell ref="A3:AP3"/>
    <mergeCell ref="A4:AP4"/>
    <mergeCell ref="AE44:AG44"/>
    <mergeCell ref="AH44:AJ44"/>
    <mergeCell ref="AK44:AL44"/>
    <mergeCell ref="D15:Z15"/>
    <mergeCell ref="D16:Z16"/>
    <mergeCell ref="D17:Z17"/>
    <mergeCell ref="E44:F44"/>
    <mergeCell ref="AH43:AJ43"/>
    <mergeCell ref="AK43:AO43"/>
    <mergeCell ref="AP43:AR43"/>
    <mergeCell ref="G46:AD46"/>
    <mergeCell ref="AN46:AO46"/>
    <mergeCell ref="AE43:AG43"/>
    <mergeCell ref="AH45:AJ45"/>
    <mergeCell ref="AK45:AL45"/>
    <mergeCell ref="AP44:AR44"/>
    <mergeCell ref="AN44:AO44"/>
    <mergeCell ref="G44:AD44"/>
    <mergeCell ref="AN48:AO48"/>
    <mergeCell ref="AE46:AG46"/>
    <mergeCell ref="AH46:AJ46"/>
    <mergeCell ref="AK46:AL46"/>
    <mergeCell ref="AN45:AO45"/>
    <mergeCell ref="AK47:AL47"/>
    <mergeCell ref="G45:AD45"/>
    <mergeCell ref="AK48:AL48"/>
    <mergeCell ref="AK49:AL49"/>
    <mergeCell ref="AP45:AR45"/>
    <mergeCell ref="G47:AD47"/>
    <mergeCell ref="AP49:AR49"/>
    <mergeCell ref="AE49:AG49"/>
    <mergeCell ref="AN49:AO49"/>
    <mergeCell ref="AP47:AR47"/>
    <mergeCell ref="AN47:AO47"/>
    <mergeCell ref="AE45:AG45"/>
    <mergeCell ref="AP48:AR48"/>
    <mergeCell ref="AW40:AX40"/>
    <mergeCell ref="AW38:AX38"/>
    <mergeCell ref="B38:C38"/>
    <mergeCell ref="B33:C33"/>
    <mergeCell ref="J33:N33"/>
    <mergeCell ref="O33:AD33"/>
    <mergeCell ref="AF33:AV33"/>
    <mergeCell ref="AW35:AX35"/>
    <mergeCell ref="J36:N36"/>
    <mergeCell ref="O36:AD36"/>
    <mergeCell ref="BB31:BC31"/>
    <mergeCell ref="B32:C32"/>
    <mergeCell ref="J32:N32"/>
    <mergeCell ref="O32:AD32"/>
    <mergeCell ref="AF32:AV32"/>
    <mergeCell ref="AW32:AX32"/>
    <mergeCell ref="B31:C31"/>
    <mergeCell ref="J31:N31"/>
    <mergeCell ref="O31:AD31"/>
    <mergeCell ref="D31:I31"/>
    <mergeCell ref="D26:I26"/>
    <mergeCell ref="AF31:AV31"/>
    <mergeCell ref="AW31:AX31"/>
    <mergeCell ref="AZ31:BA31"/>
    <mergeCell ref="D27:I27"/>
    <mergeCell ref="D28:I28"/>
    <mergeCell ref="D29:I29"/>
    <mergeCell ref="D30:I30"/>
    <mergeCell ref="AW26:AX26"/>
    <mergeCell ref="B34:C34"/>
    <mergeCell ref="J34:N34"/>
    <mergeCell ref="O34:AD34"/>
    <mergeCell ref="AF34:AV34"/>
    <mergeCell ref="AW34:AX34"/>
    <mergeCell ref="B35:C35"/>
    <mergeCell ref="D34:I34"/>
    <mergeCell ref="AZ36:BA36"/>
    <mergeCell ref="BB36:BC36"/>
    <mergeCell ref="BB35:BC35"/>
    <mergeCell ref="AZ35:BA35"/>
    <mergeCell ref="D33:I33"/>
    <mergeCell ref="AZ33:BA33"/>
    <mergeCell ref="BB33:BC33"/>
    <mergeCell ref="AZ34:BA34"/>
    <mergeCell ref="BB34:BC34"/>
    <mergeCell ref="D35:I35"/>
    <mergeCell ref="B37:C37"/>
    <mergeCell ref="J37:N37"/>
    <mergeCell ref="O37:AD37"/>
    <mergeCell ref="AF37:AV37"/>
    <mergeCell ref="AW37:AX37"/>
    <mergeCell ref="B36:C36"/>
    <mergeCell ref="J35:N35"/>
    <mergeCell ref="O35:AD35"/>
    <mergeCell ref="AF35:AV35"/>
    <mergeCell ref="AZ40:BA40"/>
    <mergeCell ref="AZ38:BA38"/>
    <mergeCell ref="AF36:AV36"/>
    <mergeCell ref="D36:I36"/>
    <mergeCell ref="BB38:BC38"/>
    <mergeCell ref="E43:H43"/>
    <mergeCell ref="I43:AD43"/>
    <mergeCell ref="AZ37:BA37"/>
    <mergeCell ref="BB37:BC37"/>
    <mergeCell ref="AW36:AX3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fussballfan.net&amp;C&amp;A&amp;R&amp;P von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ET52"/>
  <sheetViews>
    <sheetView showGridLines="0" zoomScale="112" zoomScaleNormal="112" zoomScalePageLayoutView="0" workbookViewId="0" topLeftCell="A1">
      <selection activeCell="A1" sqref="A1"/>
    </sheetView>
  </sheetViews>
  <sheetFormatPr defaultColWidth="1.7109375" defaultRowHeight="12.75"/>
  <cols>
    <col min="1" max="51" width="1.7109375" style="0" customWidth="1"/>
    <col min="52" max="56" width="1.7109375" style="60" customWidth="1"/>
    <col min="57" max="61" width="1.7109375" style="21" customWidth="1"/>
    <col min="62" max="66" width="1.7109375" style="22" customWidth="1"/>
    <col min="67" max="68" width="0.13671875" style="22" customWidth="1"/>
    <col min="69" max="70" width="1.7109375" style="22" customWidth="1"/>
    <col min="71" max="76" width="1.7109375" style="41" customWidth="1"/>
    <col min="77" max="77" width="0.85546875" style="54" customWidth="1"/>
    <col min="78" max="78" width="0.85546875" style="55" customWidth="1"/>
    <col min="79" max="90" width="1.7109375" style="55" customWidth="1"/>
    <col min="91" max="99" width="1.7109375" style="12" customWidth="1"/>
  </cols>
  <sheetData>
    <row r="1" ht="7.5" customHeight="1"/>
    <row r="2" spans="1:55" ht="33">
      <c r="A2" s="197" t="str">
        <f>'Gruppe A'!A2:AP2</f>
        <v>Veranstalter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20"/>
      <c r="AR2" s="20"/>
      <c r="AS2" s="20"/>
      <c r="AT2" s="20"/>
      <c r="AU2" s="20"/>
      <c r="AV2" s="20"/>
      <c r="AW2" s="20"/>
      <c r="AX2" s="20"/>
      <c r="AY2" s="20"/>
      <c r="AZ2" s="63"/>
      <c r="BA2" s="63"/>
      <c r="BB2" s="63"/>
      <c r="BC2" s="63"/>
    </row>
    <row r="3" spans="1:99" s="10" customFormat="1" ht="27">
      <c r="A3" s="198" t="str">
        <f>'Gruppe A'!A3:AP3</f>
        <v>Turnier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7"/>
      <c r="AR3" s="17"/>
      <c r="AS3" s="17"/>
      <c r="AT3" s="17"/>
      <c r="AU3" s="17" t="s">
        <v>35</v>
      </c>
      <c r="AV3" s="17"/>
      <c r="AW3" s="17"/>
      <c r="AX3" s="17"/>
      <c r="AY3" s="17"/>
      <c r="AZ3" s="64"/>
      <c r="BA3" s="64"/>
      <c r="BB3" s="64"/>
      <c r="BC3" s="64"/>
      <c r="BD3" s="65"/>
      <c r="BE3" s="42"/>
      <c r="BF3" s="42"/>
      <c r="BG3" s="42"/>
      <c r="BH3" s="42"/>
      <c r="BI3" s="42"/>
      <c r="BJ3" s="43"/>
      <c r="BK3" s="43"/>
      <c r="BL3" s="43"/>
      <c r="BM3" s="43"/>
      <c r="BN3" s="43"/>
      <c r="BO3" s="43"/>
      <c r="BP3" s="43"/>
      <c r="BQ3" s="43"/>
      <c r="BR3" s="43"/>
      <c r="BS3" s="44"/>
      <c r="BT3" s="44"/>
      <c r="BU3" s="44"/>
      <c r="BV3" s="44"/>
      <c r="BW3" s="44"/>
      <c r="BX3" s="44"/>
      <c r="BY3" s="13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</row>
    <row r="4" spans="1:99" s="2" customFormat="1" ht="15">
      <c r="A4" s="199" t="s">
        <v>36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18"/>
      <c r="AR4" s="18"/>
      <c r="AS4" s="18"/>
      <c r="AT4" s="18"/>
      <c r="AU4" s="18"/>
      <c r="AV4" s="18"/>
      <c r="AW4" s="18"/>
      <c r="AX4" s="18"/>
      <c r="AY4" s="18"/>
      <c r="AZ4" s="66"/>
      <c r="BA4" s="66"/>
      <c r="BB4" s="66"/>
      <c r="BC4" s="66"/>
      <c r="BD4" s="67"/>
      <c r="BE4" s="45"/>
      <c r="BF4" s="45"/>
      <c r="BG4" s="45"/>
      <c r="BH4" s="45"/>
      <c r="BI4" s="45"/>
      <c r="BJ4" s="46"/>
      <c r="BK4" s="46"/>
      <c r="BL4" s="46"/>
      <c r="BM4" s="46"/>
      <c r="BN4" s="46"/>
      <c r="BO4" s="46"/>
      <c r="BP4" s="46"/>
      <c r="BQ4" s="46"/>
      <c r="BR4" s="46"/>
      <c r="BS4" s="47"/>
      <c r="BT4" s="47"/>
      <c r="BU4" s="47"/>
      <c r="BV4" s="47"/>
      <c r="BW4" s="47"/>
      <c r="BX4" s="47"/>
      <c r="BY4" s="15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</row>
    <row r="5" spans="43:99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66"/>
      <c r="BA5" s="66"/>
      <c r="BB5" s="66"/>
      <c r="BC5" s="66"/>
      <c r="BD5" s="67"/>
      <c r="BE5" s="45"/>
      <c r="BF5" s="45"/>
      <c r="BG5" s="45"/>
      <c r="BH5" s="45"/>
      <c r="BI5" s="45"/>
      <c r="BJ5" s="46"/>
      <c r="BK5" s="46"/>
      <c r="BL5" s="46"/>
      <c r="BM5" s="46"/>
      <c r="BN5" s="46"/>
      <c r="BO5" s="46"/>
      <c r="BP5" s="46"/>
      <c r="BQ5" s="46"/>
      <c r="BR5" s="46"/>
      <c r="BS5" s="47"/>
      <c r="BT5" s="47"/>
      <c r="BU5" s="47"/>
      <c r="BV5" s="47"/>
      <c r="BW5" s="47"/>
      <c r="BX5" s="47"/>
      <c r="BY5" s="15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</row>
    <row r="6" spans="12:99" s="2" customFormat="1" ht="15.75">
      <c r="L6" s="3" t="s">
        <v>0</v>
      </c>
      <c r="M6" s="248" t="s">
        <v>29</v>
      </c>
      <c r="N6" s="248"/>
      <c r="O6" s="248"/>
      <c r="P6" s="248"/>
      <c r="Q6" s="248"/>
      <c r="R6" s="248"/>
      <c r="S6" s="248"/>
      <c r="T6" s="248"/>
      <c r="U6" s="2" t="s">
        <v>1</v>
      </c>
      <c r="Y6" s="249" t="s">
        <v>30</v>
      </c>
      <c r="Z6" s="249"/>
      <c r="AA6" s="249"/>
      <c r="AB6" s="249"/>
      <c r="AC6" s="249"/>
      <c r="AD6" s="249"/>
      <c r="AE6" s="249"/>
      <c r="AF6" s="249"/>
      <c r="AQ6" s="18"/>
      <c r="AR6" s="18"/>
      <c r="AS6" s="18"/>
      <c r="AT6" s="18"/>
      <c r="AU6" s="18"/>
      <c r="AV6" s="18"/>
      <c r="AW6" s="18"/>
      <c r="AX6" s="18"/>
      <c r="AY6" s="18"/>
      <c r="AZ6" s="66"/>
      <c r="BA6" s="66"/>
      <c r="BB6" s="66"/>
      <c r="BC6" s="66"/>
      <c r="BD6" s="67"/>
      <c r="BE6" s="45"/>
      <c r="BF6" s="45"/>
      <c r="BG6" s="45"/>
      <c r="BH6" s="45"/>
      <c r="BI6" s="45"/>
      <c r="BJ6" s="46"/>
      <c r="BK6" s="46"/>
      <c r="BL6" s="46"/>
      <c r="BM6" s="46"/>
      <c r="BN6" s="46"/>
      <c r="BO6" s="46"/>
      <c r="BP6" s="46"/>
      <c r="BQ6" s="46"/>
      <c r="BR6" s="46"/>
      <c r="BS6" s="47"/>
      <c r="BT6" s="47"/>
      <c r="BU6" s="47"/>
      <c r="BV6" s="47"/>
      <c r="BW6" s="47"/>
      <c r="BX6" s="47"/>
      <c r="BY6" s="15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</row>
    <row r="7" spans="43:99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66"/>
      <c r="BA7" s="66"/>
      <c r="BB7" s="66"/>
      <c r="BC7" s="66"/>
      <c r="BD7" s="67"/>
      <c r="BE7" s="45"/>
      <c r="BF7" s="45"/>
      <c r="BG7" s="45"/>
      <c r="BH7" s="45"/>
      <c r="BI7" s="45"/>
      <c r="BJ7" s="46"/>
      <c r="BK7" s="46"/>
      <c r="BL7" s="46"/>
      <c r="BM7" s="46"/>
      <c r="BN7" s="46"/>
      <c r="BO7" s="46"/>
      <c r="BP7" s="46"/>
      <c r="BQ7" s="46"/>
      <c r="BR7" s="46"/>
      <c r="BS7" s="47"/>
      <c r="BT7" s="47"/>
      <c r="BU7" s="47"/>
      <c r="BV7" s="47"/>
      <c r="BW7" s="47"/>
      <c r="BX7" s="47"/>
      <c r="BY7" s="15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</row>
    <row r="8" spans="2:99" s="2" customFormat="1" ht="15.75">
      <c r="B8" s="255" t="str">
        <f>'Gruppe A'!B8:AM8</f>
        <v>Spielort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Q8" s="18"/>
      <c r="AR8" s="18"/>
      <c r="AS8" s="18"/>
      <c r="AT8" s="18"/>
      <c r="AU8" s="18"/>
      <c r="AV8" s="18"/>
      <c r="AW8" s="18"/>
      <c r="AX8" s="18"/>
      <c r="AY8" s="18"/>
      <c r="AZ8" s="66"/>
      <c r="BA8" s="66"/>
      <c r="BB8" s="66"/>
      <c r="BC8" s="66"/>
      <c r="BD8" s="67"/>
      <c r="BE8" s="45"/>
      <c r="BF8" s="45"/>
      <c r="BG8" s="45"/>
      <c r="BH8" s="45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7"/>
      <c r="BT8" s="47"/>
      <c r="BU8" s="47"/>
      <c r="BV8" s="47"/>
      <c r="BW8" s="47"/>
      <c r="BX8" s="47"/>
      <c r="BY8" s="15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</row>
    <row r="9" spans="52:99" s="2" customFormat="1" ht="6" customHeight="1">
      <c r="AZ9" s="67"/>
      <c r="BA9" s="67"/>
      <c r="BB9" s="67"/>
      <c r="BC9" s="67"/>
      <c r="BD9" s="67"/>
      <c r="BE9" s="45"/>
      <c r="BF9" s="45"/>
      <c r="BG9" s="45"/>
      <c r="BH9" s="45"/>
      <c r="BI9" s="45"/>
      <c r="BJ9" s="46"/>
      <c r="BK9" s="46"/>
      <c r="BL9" s="46"/>
      <c r="BM9" s="46"/>
      <c r="BN9" s="46"/>
      <c r="BO9" s="46"/>
      <c r="BP9" s="46"/>
      <c r="BQ9" s="46"/>
      <c r="BR9" s="46"/>
      <c r="BS9" s="47"/>
      <c r="BT9" s="47"/>
      <c r="BU9" s="47"/>
      <c r="BV9" s="47"/>
      <c r="BW9" s="47"/>
      <c r="BX9" s="47"/>
      <c r="BY9" s="15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spans="7:99" s="2" customFormat="1" ht="15.75">
      <c r="G10" s="6" t="s">
        <v>2</v>
      </c>
      <c r="H10" s="256">
        <v>0.5</v>
      </c>
      <c r="I10" s="256"/>
      <c r="J10" s="256"/>
      <c r="K10" s="256"/>
      <c r="L10" s="256"/>
      <c r="M10" s="7" t="s">
        <v>3</v>
      </c>
      <c r="T10" s="6" t="s">
        <v>4</v>
      </c>
      <c r="U10" s="254">
        <v>1</v>
      </c>
      <c r="V10" s="254"/>
      <c r="W10" s="19" t="s">
        <v>25</v>
      </c>
      <c r="X10" s="252">
        <v>0.006944444444444444</v>
      </c>
      <c r="Y10" s="252"/>
      <c r="Z10" s="252"/>
      <c r="AA10" s="252"/>
      <c r="AB10" s="252"/>
      <c r="AC10" s="7" t="s">
        <v>5</v>
      </c>
      <c r="AK10" s="6" t="s">
        <v>6</v>
      </c>
      <c r="AL10" s="252">
        <v>0.001388888888888889</v>
      </c>
      <c r="AM10" s="252"/>
      <c r="AN10" s="252"/>
      <c r="AO10" s="252"/>
      <c r="AP10" s="252"/>
      <c r="AQ10" s="7" t="s">
        <v>5</v>
      </c>
      <c r="AZ10" s="67"/>
      <c r="BA10" s="67"/>
      <c r="BB10" s="67"/>
      <c r="BC10" s="67"/>
      <c r="BD10" s="67"/>
      <c r="BE10" s="45"/>
      <c r="BF10" s="45"/>
      <c r="BG10" s="45"/>
      <c r="BH10" s="45"/>
      <c r="BI10" s="45"/>
      <c r="BJ10" s="46"/>
      <c r="BK10" s="46"/>
      <c r="BL10" s="46"/>
      <c r="BM10" s="46"/>
      <c r="BN10" s="46"/>
      <c r="BO10" s="46"/>
      <c r="BP10" s="46"/>
      <c r="BQ10" s="46"/>
      <c r="BR10" s="46"/>
      <c r="BS10" s="47"/>
      <c r="BT10" s="47"/>
      <c r="BU10" s="47"/>
      <c r="BV10" s="47"/>
      <c r="BW10" s="47"/>
      <c r="BX10" s="4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</row>
    <row r="11" ht="9" customHeight="1"/>
    <row r="12" ht="6" customHeight="1"/>
    <row r="13" spans="2:150" ht="12.75">
      <c r="B13" s="1" t="s">
        <v>7</v>
      </c>
      <c r="CM13" s="36"/>
      <c r="CN13" s="36"/>
      <c r="CO13" s="36"/>
      <c r="CP13" s="36"/>
      <c r="CQ13" s="36"/>
      <c r="CR13" s="36"/>
      <c r="CS13" s="36"/>
      <c r="CT13" s="36"/>
      <c r="CU13" s="36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</row>
    <row r="14" spans="91:150" ht="6" customHeight="1" thickBot="1">
      <c r="CM14" s="36"/>
      <c r="CN14" s="36"/>
      <c r="CO14" s="36"/>
      <c r="CP14" s="36"/>
      <c r="CQ14" s="36"/>
      <c r="CR14" s="36"/>
      <c r="CS14" s="36"/>
      <c r="CT14" s="36"/>
      <c r="CU14" s="36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</row>
    <row r="15" spans="2:150" ht="15">
      <c r="B15" s="257" t="s">
        <v>8</v>
      </c>
      <c r="C15" s="258"/>
      <c r="D15" s="164" t="s">
        <v>49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205"/>
      <c r="AE15" s="253"/>
      <c r="AF15" s="253"/>
      <c r="AG15" s="250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9"/>
      <c r="BC15" s="259"/>
      <c r="CM15" s="36"/>
      <c r="CN15" s="36"/>
      <c r="CO15" s="36"/>
      <c r="CP15" s="36"/>
      <c r="CQ15" s="36"/>
      <c r="CR15" s="36"/>
      <c r="CS15" s="36"/>
      <c r="CT15" s="36"/>
      <c r="CU15" s="36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</row>
    <row r="16" spans="2:150" ht="15">
      <c r="B16" s="241" t="s">
        <v>9</v>
      </c>
      <c r="C16" s="242"/>
      <c r="D16" s="206" t="s">
        <v>50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7"/>
      <c r="AE16" s="253"/>
      <c r="AF16" s="253"/>
      <c r="AG16" s="250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9"/>
      <c r="BC16" s="259"/>
      <c r="CM16" s="36"/>
      <c r="CN16" s="36"/>
      <c r="CO16" s="36"/>
      <c r="CP16" s="36"/>
      <c r="CQ16" s="36"/>
      <c r="CR16" s="36"/>
      <c r="CS16" s="36"/>
      <c r="CT16" s="36"/>
      <c r="CU16" s="36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</row>
    <row r="17" spans="2:150" ht="15">
      <c r="B17" s="241" t="s">
        <v>10</v>
      </c>
      <c r="C17" s="242"/>
      <c r="D17" s="208" t="s">
        <v>51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9"/>
      <c r="AE17" s="253"/>
      <c r="AF17" s="253"/>
      <c r="AG17" s="250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9"/>
      <c r="BC17" s="259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</row>
    <row r="18" spans="2:150" ht="15">
      <c r="B18" s="247" t="s">
        <v>11</v>
      </c>
      <c r="C18" s="242"/>
      <c r="D18" s="208" t="s">
        <v>52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9"/>
      <c r="AE18" s="56"/>
      <c r="AF18" s="56"/>
      <c r="AG18" s="57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8"/>
      <c r="BA18" s="68"/>
      <c r="BB18" s="70"/>
      <c r="BC18" s="70"/>
      <c r="CM18" s="36"/>
      <c r="CN18" s="36"/>
      <c r="CO18" s="36"/>
      <c r="CP18" s="36"/>
      <c r="CQ18" s="36"/>
      <c r="CR18" s="36"/>
      <c r="CS18" s="36"/>
      <c r="CT18" s="36"/>
      <c r="CU18" s="36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</row>
    <row r="19" spans="2:150" ht="15">
      <c r="B19" s="247" t="s">
        <v>12</v>
      </c>
      <c r="C19" s="242"/>
      <c r="D19" s="206" t="s">
        <v>53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7"/>
      <c r="AE19" s="56"/>
      <c r="AF19" s="56"/>
      <c r="AG19" s="57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68"/>
      <c r="BA19" s="68"/>
      <c r="BB19" s="70"/>
      <c r="BC19" s="70"/>
      <c r="CM19" s="36"/>
      <c r="CN19" s="36"/>
      <c r="CO19" s="36"/>
      <c r="CP19" s="36"/>
      <c r="CQ19" s="36"/>
      <c r="CR19" s="36"/>
      <c r="CS19" s="36"/>
      <c r="CT19" s="36"/>
      <c r="CU19" s="36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</row>
    <row r="20" spans="2:150" ht="15.75" thickBot="1">
      <c r="B20" s="243" t="s">
        <v>23</v>
      </c>
      <c r="C20" s="244"/>
      <c r="D20" s="260" t="s">
        <v>54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1"/>
      <c r="Z20" s="262"/>
      <c r="AE20" s="253"/>
      <c r="AF20" s="253"/>
      <c r="AG20" s="250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9"/>
      <c r="BC20" s="259"/>
      <c r="CM20" s="36"/>
      <c r="CN20" s="36"/>
      <c r="CO20" s="36"/>
      <c r="CP20" s="36"/>
      <c r="CQ20" s="36"/>
      <c r="CR20" s="36"/>
      <c r="CS20" s="36"/>
      <c r="CT20" s="36"/>
      <c r="CU20" s="36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</row>
    <row r="21" spans="91:150" ht="12.75">
      <c r="CM21" s="36"/>
      <c r="CN21" s="36"/>
      <c r="CO21" s="36"/>
      <c r="CP21" s="36"/>
      <c r="CQ21" s="36"/>
      <c r="CR21" s="36"/>
      <c r="CS21" s="36"/>
      <c r="CT21" s="36"/>
      <c r="CU21" s="36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</row>
    <row r="22" spans="2:150" ht="12.75">
      <c r="B22" s="1" t="s">
        <v>42</v>
      </c>
      <c r="CM22" s="36"/>
      <c r="CN22" s="36"/>
      <c r="CO22" s="36"/>
      <c r="CP22" s="36"/>
      <c r="CQ22" s="36"/>
      <c r="CR22" s="36"/>
      <c r="CS22" s="36"/>
      <c r="CT22" s="36"/>
      <c r="CU22" s="36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</row>
    <row r="23" spans="91:150" ht="6" customHeight="1" thickBot="1">
      <c r="CM23" s="36"/>
      <c r="CN23" s="36"/>
      <c r="CO23" s="36"/>
      <c r="CP23" s="36"/>
      <c r="CQ23" s="36"/>
      <c r="CR23" s="36"/>
      <c r="CS23" s="36"/>
      <c r="CT23" s="36"/>
      <c r="CU23" s="36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</row>
    <row r="24" spans="2:150" s="4" customFormat="1" ht="16.5" customHeight="1" thickBot="1">
      <c r="B24" s="239" t="s">
        <v>13</v>
      </c>
      <c r="C24" s="240"/>
      <c r="D24" s="220" t="s">
        <v>40</v>
      </c>
      <c r="E24" s="221"/>
      <c r="F24" s="221"/>
      <c r="G24" s="221"/>
      <c r="H24" s="221"/>
      <c r="I24" s="222"/>
      <c r="J24" s="220" t="s">
        <v>14</v>
      </c>
      <c r="K24" s="221"/>
      <c r="L24" s="221"/>
      <c r="M24" s="221"/>
      <c r="N24" s="222"/>
      <c r="O24" s="220" t="s">
        <v>15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2"/>
      <c r="AW24" s="220" t="s">
        <v>18</v>
      </c>
      <c r="AX24" s="221"/>
      <c r="AY24" s="221"/>
      <c r="AZ24" s="221"/>
      <c r="BA24" s="222"/>
      <c r="BB24" s="245"/>
      <c r="BC24" s="246"/>
      <c r="BD24" s="61"/>
      <c r="BE24" s="23"/>
      <c r="BF24" s="24" t="s">
        <v>22</v>
      </c>
      <c r="BG24" s="25"/>
      <c r="BH24" s="25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48"/>
      <c r="BT24" s="48"/>
      <c r="BU24" s="48"/>
      <c r="BV24" s="48"/>
      <c r="BW24" s="48"/>
      <c r="BX24" s="48"/>
      <c r="BY24" s="53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</row>
    <row r="25" spans="2:150" s="5" customFormat="1" ht="18" customHeight="1">
      <c r="B25" s="160">
        <v>1</v>
      </c>
      <c r="C25" s="161"/>
      <c r="D25" s="157"/>
      <c r="E25" s="158"/>
      <c r="F25" s="158"/>
      <c r="G25" s="158"/>
      <c r="H25" s="158"/>
      <c r="I25" s="159"/>
      <c r="J25" s="162">
        <f>$H$10</f>
        <v>0.5</v>
      </c>
      <c r="K25" s="162"/>
      <c r="L25" s="162"/>
      <c r="M25" s="162"/>
      <c r="N25" s="162"/>
      <c r="O25" s="163" t="str">
        <f>$D$15</f>
        <v>B1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1" t="s">
        <v>17</v>
      </c>
      <c r="AF25" s="164" t="str">
        <f>$D$16</f>
        <v>B2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66"/>
      <c r="AX25" s="152"/>
      <c r="AY25" s="11" t="s">
        <v>16</v>
      </c>
      <c r="AZ25" s="152"/>
      <c r="BA25" s="153"/>
      <c r="BB25" s="154"/>
      <c r="BC25" s="155"/>
      <c r="BD25" s="61"/>
      <c r="BE25" s="23"/>
      <c r="BF25" s="26" t="str">
        <f>IF(ISBLANK(AW25),"0",IF(AW25&gt;AZ25,3,IF(AW25=AZ25,1,0)))</f>
        <v>0</v>
      </c>
      <c r="BG25" s="26" t="s">
        <v>16</v>
      </c>
      <c r="BH25" s="26" t="str">
        <f>IF(ISBLANK(AZ25),"0",IF(AZ25&gt;AW25,3,IF(AZ25=AW25,1,0)))</f>
        <v>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48"/>
      <c r="BT25" s="48"/>
      <c r="BU25" s="48"/>
      <c r="BV25" s="48"/>
      <c r="BW25" s="48"/>
      <c r="BX25" s="48"/>
      <c r="BY25" s="53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</row>
    <row r="26" spans="2:150" s="4" customFormat="1" ht="18" customHeight="1" thickBot="1">
      <c r="B26" s="167">
        <v>2</v>
      </c>
      <c r="C26" s="168"/>
      <c r="D26" s="144"/>
      <c r="E26" s="145"/>
      <c r="F26" s="145"/>
      <c r="G26" s="145"/>
      <c r="H26" s="145"/>
      <c r="I26" s="146"/>
      <c r="J26" s="217">
        <f aca="true" t="shared" si="0" ref="J26:J38">J25+$U$10*$X$10+$AL$10</f>
        <v>0.5083333333333333</v>
      </c>
      <c r="K26" s="218"/>
      <c r="L26" s="218"/>
      <c r="M26" s="218"/>
      <c r="N26" s="219"/>
      <c r="O26" s="142" t="str">
        <f>D17</f>
        <v>B3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71" t="s">
        <v>17</v>
      </c>
      <c r="AF26" s="142" t="str">
        <f>D20</f>
        <v>B6</v>
      </c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3"/>
      <c r="AW26" s="156"/>
      <c r="AX26" s="140"/>
      <c r="AY26" s="71" t="s">
        <v>16</v>
      </c>
      <c r="AZ26" s="140"/>
      <c r="BA26" s="141"/>
      <c r="BB26" s="147"/>
      <c r="BC26" s="148"/>
      <c r="BD26" s="61"/>
      <c r="BE26" s="23"/>
      <c r="BF26" s="26" t="str">
        <f aca="true" t="shared" si="1" ref="BF26:BF40">IF(ISBLANK(AW26),"0",IF(AW26&gt;AZ26,3,IF(AW26=AZ26,1,0)))</f>
        <v>0</v>
      </c>
      <c r="BG26" s="26" t="s">
        <v>16</v>
      </c>
      <c r="BH26" s="26" t="str">
        <f aca="true" t="shared" si="2" ref="BH26:BH40">IF(ISBLANK(AZ26),"0",IF(AZ26&gt;AW26,3,IF(AZ26=AW26,1,0)))</f>
        <v>0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48"/>
      <c r="BT26" s="48"/>
      <c r="BU26" s="48"/>
      <c r="BV26" s="48"/>
      <c r="BW26" s="48"/>
      <c r="BX26" s="48"/>
      <c r="BY26" s="53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</row>
    <row r="27" spans="2:150" s="4" customFormat="1" ht="18" customHeight="1">
      <c r="B27" s="160">
        <v>3</v>
      </c>
      <c r="C27" s="161"/>
      <c r="D27" s="157"/>
      <c r="E27" s="158"/>
      <c r="F27" s="158"/>
      <c r="G27" s="158"/>
      <c r="H27" s="158"/>
      <c r="I27" s="159"/>
      <c r="J27" s="162">
        <f t="shared" si="0"/>
        <v>0.5166666666666666</v>
      </c>
      <c r="K27" s="162"/>
      <c r="L27" s="162"/>
      <c r="M27" s="162"/>
      <c r="N27" s="162"/>
      <c r="O27" s="163" t="str">
        <f>D18</f>
        <v>B4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1" t="s">
        <v>17</v>
      </c>
      <c r="AF27" s="164" t="str">
        <f>D19</f>
        <v>B5</v>
      </c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AW27" s="166"/>
      <c r="AX27" s="152"/>
      <c r="AY27" s="11" t="s">
        <v>16</v>
      </c>
      <c r="AZ27" s="152"/>
      <c r="BA27" s="153"/>
      <c r="BB27" s="154"/>
      <c r="BC27" s="155"/>
      <c r="BD27" s="61"/>
      <c r="BE27" s="23"/>
      <c r="BF27" s="26" t="str">
        <f t="shared" si="1"/>
        <v>0</v>
      </c>
      <c r="BG27" s="26" t="s">
        <v>16</v>
      </c>
      <c r="BH27" s="26" t="str">
        <f t="shared" si="2"/>
        <v>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48"/>
      <c r="BT27" s="48"/>
      <c r="BU27" s="48"/>
      <c r="BV27" s="48"/>
      <c r="BW27" s="48"/>
      <c r="BX27" s="48"/>
      <c r="BY27" s="53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</row>
    <row r="28" spans="2:150" s="4" customFormat="1" ht="18" customHeight="1" thickBot="1">
      <c r="B28" s="167">
        <v>4</v>
      </c>
      <c r="C28" s="168"/>
      <c r="D28" s="144"/>
      <c r="E28" s="145"/>
      <c r="F28" s="145"/>
      <c r="G28" s="145"/>
      <c r="H28" s="145"/>
      <c r="I28" s="146"/>
      <c r="J28" s="169">
        <f t="shared" si="0"/>
        <v>0.5249999999999999</v>
      </c>
      <c r="K28" s="170"/>
      <c r="L28" s="170"/>
      <c r="M28" s="170"/>
      <c r="N28" s="170"/>
      <c r="O28" s="171" t="str">
        <f>D15</f>
        <v>B1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71" t="s">
        <v>17</v>
      </c>
      <c r="AF28" s="142" t="str">
        <f>D17</f>
        <v>B3</v>
      </c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56"/>
      <c r="AX28" s="140"/>
      <c r="AY28" s="71" t="s">
        <v>16</v>
      </c>
      <c r="AZ28" s="140"/>
      <c r="BA28" s="141"/>
      <c r="BB28" s="147"/>
      <c r="BC28" s="148"/>
      <c r="BD28" s="61"/>
      <c r="BE28" s="23"/>
      <c r="BF28" s="26" t="str">
        <f t="shared" si="1"/>
        <v>0</v>
      </c>
      <c r="BG28" s="26" t="s">
        <v>16</v>
      </c>
      <c r="BH28" s="26" t="str">
        <f t="shared" si="2"/>
        <v>0</v>
      </c>
      <c r="BI28" s="23"/>
      <c r="BJ28" s="23"/>
      <c r="BK28" s="23" t="s">
        <v>44</v>
      </c>
      <c r="BL28" s="23" t="s">
        <v>45</v>
      </c>
      <c r="BM28" s="23" t="s">
        <v>46</v>
      </c>
      <c r="BN28" s="23"/>
      <c r="BO28" s="23" t="s">
        <v>47</v>
      </c>
      <c r="BP28" s="23" t="s">
        <v>48</v>
      </c>
      <c r="BQ28" s="23"/>
      <c r="BR28" s="23"/>
      <c r="BS28" s="48"/>
      <c r="BT28" s="48"/>
      <c r="BU28" s="48"/>
      <c r="BV28" s="48"/>
      <c r="BW28" s="48"/>
      <c r="BX28" s="48"/>
      <c r="BY28" s="53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</row>
    <row r="29" spans="2:150" s="4" customFormat="1" ht="18" customHeight="1">
      <c r="B29" s="160">
        <v>5</v>
      </c>
      <c r="C29" s="161"/>
      <c r="D29" s="157"/>
      <c r="E29" s="158"/>
      <c r="F29" s="158"/>
      <c r="G29" s="158"/>
      <c r="H29" s="158"/>
      <c r="I29" s="159"/>
      <c r="J29" s="162">
        <f t="shared" si="0"/>
        <v>0.5333333333333332</v>
      </c>
      <c r="K29" s="162"/>
      <c r="L29" s="162"/>
      <c r="M29" s="162"/>
      <c r="N29" s="162"/>
      <c r="O29" s="163" t="str">
        <f>$D$16</f>
        <v>B2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1" t="s">
        <v>17</v>
      </c>
      <c r="AF29" s="164" t="str">
        <f>D18</f>
        <v>B4</v>
      </c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5"/>
      <c r="AW29" s="166"/>
      <c r="AX29" s="152"/>
      <c r="AY29" s="11" t="s">
        <v>16</v>
      </c>
      <c r="AZ29" s="152"/>
      <c r="BA29" s="153"/>
      <c r="BB29" s="154"/>
      <c r="BC29" s="155"/>
      <c r="BD29" s="61"/>
      <c r="BE29" s="23"/>
      <c r="BF29" s="26" t="str">
        <f t="shared" si="1"/>
        <v>0</v>
      </c>
      <c r="BG29" s="26" t="s">
        <v>16</v>
      </c>
      <c r="BH29" s="26" t="str">
        <f t="shared" si="2"/>
        <v>0</v>
      </c>
      <c r="BI29" s="23"/>
      <c r="BJ29" s="28" t="str">
        <f>$D$15</f>
        <v>B1</v>
      </c>
      <c r="BK29" s="29">
        <f>COUNT($AW$25,$AW$28,$AW$31,$AW$35,$AW$37)</f>
        <v>0</v>
      </c>
      <c r="BL29" s="29">
        <f>SUM($BF$25+$BF$28+$BF$31+$BF$35+$BF$37)</f>
        <v>0</v>
      </c>
      <c r="BM29" s="29">
        <f>SUM($AW$25+$AW$28+$AW$31+$AW$35+$AW$37)</f>
        <v>0</v>
      </c>
      <c r="BN29" s="30" t="s">
        <v>16</v>
      </c>
      <c r="BO29" s="29">
        <f>SUM($AZ$25+$AZ$28+$AZ$31+$AZ$35+$AZ$37)</f>
        <v>0</v>
      </c>
      <c r="BP29" s="31">
        <f aca="true" t="shared" si="3" ref="BP29:BP34">SUM(BM29-BO29)</f>
        <v>0</v>
      </c>
      <c r="BQ29" s="23"/>
      <c r="BR29" s="23"/>
      <c r="BS29" s="48"/>
      <c r="BT29" s="48"/>
      <c r="BU29" s="48"/>
      <c r="BV29" s="48"/>
      <c r="BW29" s="48"/>
      <c r="BX29" s="48"/>
      <c r="BY29" s="53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</row>
    <row r="30" spans="2:150" s="4" customFormat="1" ht="18" customHeight="1" thickBot="1">
      <c r="B30" s="167">
        <v>6</v>
      </c>
      <c r="C30" s="168"/>
      <c r="D30" s="144"/>
      <c r="E30" s="145"/>
      <c r="F30" s="145"/>
      <c r="G30" s="145"/>
      <c r="H30" s="145"/>
      <c r="I30" s="146"/>
      <c r="J30" s="169">
        <f t="shared" si="0"/>
        <v>0.5416666666666665</v>
      </c>
      <c r="K30" s="170"/>
      <c r="L30" s="170"/>
      <c r="M30" s="170"/>
      <c r="N30" s="170"/>
      <c r="O30" s="171" t="str">
        <f>$D$20</f>
        <v>B6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71" t="s">
        <v>17</v>
      </c>
      <c r="AF30" s="142" t="str">
        <f>D19</f>
        <v>B5</v>
      </c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3"/>
      <c r="AW30" s="156"/>
      <c r="AX30" s="140"/>
      <c r="AY30" s="71" t="s">
        <v>16</v>
      </c>
      <c r="AZ30" s="140"/>
      <c r="BA30" s="141"/>
      <c r="BB30" s="147"/>
      <c r="BC30" s="148"/>
      <c r="BD30" s="61"/>
      <c r="BE30" s="23"/>
      <c r="BF30" s="26" t="str">
        <f t="shared" si="1"/>
        <v>0</v>
      </c>
      <c r="BG30" s="26" t="s">
        <v>16</v>
      </c>
      <c r="BH30" s="26" t="str">
        <f t="shared" si="2"/>
        <v>0</v>
      </c>
      <c r="BI30" s="21"/>
      <c r="BJ30" s="28" t="str">
        <f>$D$16</f>
        <v>B2</v>
      </c>
      <c r="BK30" s="29">
        <f>COUNT($AW$25,$AW$29,$AW$32,$AW$36,$AW$39)</f>
        <v>0</v>
      </c>
      <c r="BL30" s="29">
        <f>SUM($BH$25+$BF$29+$BF$32+$BF$36+$BF$39)</f>
        <v>0</v>
      </c>
      <c r="BM30" s="29">
        <f>SUM($AZ$25+$AW$29+$AW$32+$AW$36+$AW$39)</f>
        <v>0</v>
      </c>
      <c r="BN30" s="30" t="s">
        <v>16</v>
      </c>
      <c r="BO30" s="29">
        <f>SUM($AW$25+$AZ$29+$AZ$32+$AZ$36+$AZ$39)</f>
        <v>0</v>
      </c>
      <c r="BP30" s="31">
        <f t="shared" si="3"/>
        <v>0</v>
      </c>
      <c r="BQ30" s="23"/>
      <c r="BR30" s="23"/>
      <c r="BS30" s="48"/>
      <c r="BT30" s="48"/>
      <c r="BU30" s="48"/>
      <c r="BV30" s="48"/>
      <c r="BW30" s="48"/>
      <c r="BX30" s="48"/>
      <c r="BY30" s="53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</row>
    <row r="31" spans="2:150" s="4" customFormat="1" ht="18" customHeight="1">
      <c r="B31" s="160">
        <v>7</v>
      </c>
      <c r="C31" s="161"/>
      <c r="D31" s="157"/>
      <c r="E31" s="158"/>
      <c r="F31" s="158"/>
      <c r="G31" s="158"/>
      <c r="H31" s="158"/>
      <c r="I31" s="159"/>
      <c r="J31" s="162">
        <f t="shared" si="0"/>
        <v>0.5499999999999998</v>
      </c>
      <c r="K31" s="162"/>
      <c r="L31" s="162"/>
      <c r="M31" s="162"/>
      <c r="N31" s="162"/>
      <c r="O31" s="163" t="str">
        <f>D15</f>
        <v>B1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1" t="s">
        <v>17</v>
      </c>
      <c r="AF31" s="164" t="str">
        <f>D18</f>
        <v>B4</v>
      </c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166"/>
      <c r="AX31" s="152"/>
      <c r="AY31" s="11" t="s">
        <v>16</v>
      </c>
      <c r="AZ31" s="152"/>
      <c r="BA31" s="153"/>
      <c r="BB31" s="154"/>
      <c r="BC31" s="155"/>
      <c r="BD31" s="61"/>
      <c r="BE31" s="23"/>
      <c r="BF31" s="26" t="str">
        <f t="shared" si="1"/>
        <v>0</v>
      </c>
      <c r="BG31" s="26"/>
      <c r="BH31" s="26" t="str">
        <f t="shared" si="2"/>
        <v>0</v>
      </c>
      <c r="BI31" s="21"/>
      <c r="BJ31" s="28" t="str">
        <f>$D$20</f>
        <v>B6</v>
      </c>
      <c r="BK31" s="29">
        <f>COUNT($AW$26,$AW$30,$AW$32,$AW$34,$AW$37)</f>
        <v>0</v>
      </c>
      <c r="BL31" s="29">
        <f>SUM($BH$26+$BF$30+$BH$32+$BF$34+$BH$37)</f>
        <v>0</v>
      </c>
      <c r="BM31" s="29">
        <f>SUM($AZ$26+$AW$30+$AZ$32+$AW$34+$AZ$37)</f>
        <v>0</v>
      </c>
      <c r="BN31" s="30" t="s">
        <v>16</v>
      </c>
      <c r="BO31" s="29">
        <f>SUM($AW$26+$AZ$30+$AW$32+$AZ$34+$AW$37)</f>
        <v>0</v>
      </c>
      <c r="BP31" s="31">
        <f t="shared" si="3"/>
        <v>0</v>
      </c>
      <c r="BQ31" s="23"/>
      <c r="BR31" s="23"/>
      <c r="BS31" s="48"/>
      <c r="BT31" s="48"/>
      <c r="BU31" s="48"/>
      <c r="BV31" s="48"/>
      <c r="BW31" s="48"/>
      <c r="BX31" s="48"/>
      <c r="BY31" s="53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</row>
    <row r="32" spans="2:150" s="4" customFormat="1" ht="18" customHeight="1" thickBot="1">
      <c r="B32" s="167">
        <v>8</v>
      </c>
      <c r="C32" s="168"/>
      <c r="D32" s="144"/>
      <c r="E32" s="145"/>
      <c r="F32" s="145"/>
      <c r="G32" s="145"/>
      <c r="H32" s="145"/>
      <c r="I32" s="146"/>
      <c r="J32" s="169">
        <f t="shared" si="0"/>
        <v>0.5583333333333331</v>
      </c>
      <c r="K32" s="170"/>
      <c r="L32" s="170"/>
      <c r="M32" s="170"/>
      <c r="N32" s="170"/>
      <c r="O32" s="171" t="str">
        <f>D16</f>
        <v>B2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71" t="s">
        <v>17</v>
      </c>
      <c r="AF32" s="142" t="str">
        <f>D20</f>
        <v>B6</v>
      </c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3"/>
      <c r="AW32" s="156"/>
      <c r="AX32" s="140"/>
      <c r="AY32" s="71" t="s">
        <v>16</v>
      </c>
      <c r="AZ32" s="140"/>
      <c r="BA32" s="141"/>
      <c r="BB32" s="147"/>
      <c r="BC32" s="148"/>
      <c r="BD32" s="61"/>
      <c r="BE32" s="23"/>
      <c r="BF32" s="26" t="str">
        <f t="shared" si="1"/>
        <v>0</v>
      </c>
      <c r="BG32" s="26"/>
      <c r="BH32" s="26" t="str">
        <f t="shared" si="2"/>
        <v>0</v>
      </c>
      <c r="BI32" s="21"/>
      <c r="BJ32" s="28" t="str">
        <f>$D$18</f>
        <v>B4</v>
      </c>
      <c r="BK32" s="29">
        <f>COUNT($AW$27,$AW$29,$AZ$31,$AZ$34,$AW$38)</f>
        <v>0</v>
      </c>
      <c r="BL32" s="29">
        <f>SUM($BF$27+$BH$29+$BH$31+$BH$34+$BH$38)</f>
        <v>0</v>
      </c>
      <c r="BM32" s="29">
        <f>SUM($AW$27+$AZ$29+$AZ$31+$AZ$34+$AZ$38)</f>
        <v>0</v>
      </c>
      <c r="BN32" s="30" t="s">
        <v>16</v>
      </c>
      <c r="BO32" s="29">
        <f>SUM($AZ$27+$AW$29+$AW$31+$AW$34+$AW$38)</f>
        <v>0</v>
      </c>
      <c r="BP32" s="31">
        <f t="shared" si="3"/>
        <v>0</v>
      </c>
      <c r="BQ32" s="23"/>
      <c r="BR32" s="23"/>
      <c r="BS32" s="48"/>
      <c r="BT32" s="48"/>
      <c r="BU32" s="48"/>
      <c r="BV32" s="48"/>
      <c r="BW32" s="48"/>
      <c r="BX32" s="48"/>
      <c r="BY32" s="53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</row>
    <row r="33" spans="2:150" s="4" customFormat="1" ht="18" customHeight="1">
      <c r="B33" s="160">
        <v>9</v>
      </c>
      <c r="C33" s="161"/>
      <c r="D33" s="157"/>
      <c r="E33" s="158"/>
      <c r="F33" s="158"/>
      <c r="G33" s="158"/>
      <c r="H33" s="158"/>
      <c r="I33" s="159"/>
      <c r="J33" s="162">
        <f t="shared" si="0"/>
        <v>0.5666666666666664</v>
      </c>
      <c r="K33" s="162"/>
      <c r="L33" s="162"/>
      <c r="M33" s="162"/>
      <c r="N33" s="162"/>
      <c r="O33" s="163" t="str">
        <f>D19</f>
        <v>B5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1" t="s">
        <v>17</v>
      </c>
      <c r="AF33" s="164" t="str">
        <f>$D$17</f>
        <v>B3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5"/>
      <c r="AW33" s="166"/>
      <c r="AX33" s="152"/>
      <c r="AY33" s="11" t="s">
        <v>16</v>
      </c>
      <c r="AZ33" s="152"/>
      <c r="BA33" s="153"/>
      <c r="BB33" s="154"/>
      <c r="BC33" s="155"/>
      <c r="BD33" s="61"/>
      <c r="BE33" s="23"/>
      <c r="BF33" s="26" t="str">
        <f t="shared" si="1"/>
        <v>0</v>
      </c>
      <c r="BG33" s="26"/>
      <c r="BH33" s="26" t="str">
        <f t="shared" si="2"/>
        <v>0</v>
      </c>
      <c r="BI33" s="21"/>
      <c r="BJ33" s="28" t="str">
        <f>$D$17</f>
        <v>B3</v>
      </c>
      <c r="BK33" s="29">
        <f>COUNT($AW$26,$AZ$28,$AZ$33,$AZ$36,$AW$38)</f>
        <v>0</v>
      </c>
      <c r="BL33" s="29">
        <f>SUM($BF$26+$BH$28+$BH$33+$BH$36+$BF$38)</f>
        <v>0</v>
      </c>
      <c r="BM33" s="29">
        <f>SUM($AW$26+$AZ$28+$AZ$33+$AZ$36+$AW$38)</f>
        <v>0</v>
      </c>
      <c r="BN33" s="30" t="s">
        <v>16</v>
      </c>
      <c r="BO33" s="29">
        <f>SUM($AZ$26+$AW$28+$AW$33+$AW$36+$AZ$38)</f>
        <v>0</v>
      </c>
      <c r="BP33" s="31">
        <f t="shared" si="3"/>
        <v>0</v>
      </c>
      <c r="BQ33" s="23"/>
      <c r="BR33" s="23"/>
      <c r="BS33" s="48"/>
      <c r="BT33" s="48"/>
      <c r="BU33" s="48"/>
      <c r="BV33" s="48"/>
      <c r="BW33" s="48"/>
      <c r="BX33" s="48"/>
      <c r="BY33" s="53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</row>
    <row r="34" spans="2:150" s="4" customFormat="1" ht="18" customHeight="1" thickBot="1">
      <c r="B34" s="167">
        <v>10</v>
      </c>
      <c r="C34" s="168"/>
      <c r="D34" s="144"/>
      <c r="E34" s="145"/>
      <c r="F34" s="145"/>
      <c r="G34" s="145"/>
      <c r="H34" s="145"/>
      <c r="I34" s="146"/>
      <c r="J34" s="169">
        <f t="shared" si="0"/>
        <v>0.5749999999999997</v>
      </c>
      <c r="K34" s="170"/>
      <c r="L34" s="170"/>
      <c r="M34" s="170"/>
      <c r="N34" s="170"/>
      <c r="O34" s="171" t="str">
        <f>$D$20</f>
        <v>B6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71" t="s">
        <v>17</v>
      </c>
      <c r="AF34" s="142" t="str">
        <f>D18</f>
        <v>B4</v>
      </c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3"/>
      <c r="AW34" s="156"/>
      <c r="AX34" s="140"/>
      <c r="AY34" s="71" t="s">
        <v>16</v>
      </c>
      <c r="AZ34" s="140"/>
      <c r="BA34" s="141"/>
      <c r="BB34" s="147"/>
      <c r="BC34" s="148"/>
      <c r="BD34" s="61"/>
      <c r="BE34" s="23"/>
      <c r="BF34" s="26" t="str">
        <f t="shared" si="1"/>
        <v>0</v>
      </c>
      <c r="BG34" s="26"/>
      <c r="BH34" s="26" t="str">
        <f t="shared" si="2"/>
        <v>0</v>
      </c>
      <c r="BI34" s="21"/>
      <c r="BJ34" s="28" t="str">
        <f>$D$19</f>
        <v>B5</v>
      </c>
      <c r="BK34" s="29">
        <f>COUNT($AW$27,$AZ$30,$AW$33,$AZ$35,$AW$39)</f>
        <v>0</v>
      </c>
      <c r="BL34" s="29">
        <f>SUM($BH$27+$BH$30+$BF$33+$BH$35+$BH$39)</f>
        <v>0</v>
      </c>
      <c r="BM34" s="29">
        <f>SUM($AZ$27+$AZ$30+$AW$33+$AZ$35+$AZ$39)</f>
        <v>0</v>
      </c>
      <c r="BN34" s="30" t="s">
        <v>16</v>
      </c>
      <c r="BO34" s="29">
        <f>SUM($AW$27+$AW$30+$AZ$33+$AW$35+$AW$39)</f>
        <v>0</v>
      </c>
      <c r="BP34" s="31">
        <f t="shared" si="3"/>
        <v>0</v>
      </c>
      <c r="BQ34" s="23"/>
      <c r="BR34" s="23"/>
      <c r="BS34" s="48"/>
      <c r="BT34" s="48"/>
      <c r="BU34" s="48"/>
      <c r="BV34" s="48"/>
      <c r="BW34" s="48"/>
      <c r="BX34" s="48"/>
      <c r="BY34" s="53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</row>
    <row r="35" spans="2:150" s="4" customFormat="1" ht="18" customHeight="1">
      <c r="B35" s="160">
        <v>11</v>
      </c>
      <c r="C35" s="161"/>
      <c r="D35" s="157"/>
      <c r="E35" s="158"/>
      <c r="F35" s="158"/>
      <c r="G35" s="158"/>
      <c r="H35" s="158"/>
      <c r="I35" s="159"/>
      <c r="J35" s="162">
        <f t="shared" si="0"/>
        <v>0.583333333333333</v>
      </c>
      <c r="K35" s="162"/>
      <c r="L35" s="162"/>
      <c r="M35" s="162"/>
      <c r="N35" s="162"/>
      <c r="O35" s="163" t="str">
        <f>D15</f>
        <v>B1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1" t="s">
        <v>17</v>
      </c>
      <c r="AF35" s="164" t="str">
        <f>D19</f>
        <v>B5</v>
      </c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5"/>
      <c r="AW35" s="166"/>
      <c r="AX35" s="152"/>
      <c r="AY35" s="11" t="s">
        <v>16</v>
      </c>
      <c r="AZ35" s="152"/>
      <c r="BA35" s="153"/>
      <c r="BB35" s="154"/>
      <c r="BC35" s="155"/>
      <c r="BD35" s="61"/>
      <c r="BE35" s="23"/>
      <c r="BF35" s="26" t="str">
        <f t="shared" si="1"/>
        <v>0</v>
      </c>
      <c r="BG35" s="26"/>
      <c r="BH35" s="26" t="str">
        <f t="shared" si="2"/>
        <v>0</v>
      </c>
      <c r="BI35" s="21"/>
      <c r="BJ35" s="28"/>
      <c r="BK35" s="29"/>
      <c r="BL35" s="29"/>
      <c r="BM35" s="29"/>
      <c r="BN35" s="30"/>
      <c r="BO35" s="29"/>
      <c r="BP35" s="31"/>
      <c r="BQ35" s="23"/>
      <c r="BR35" s="23"/>
      <c r="BS35" s="48"/>
      <c r="BT35" s="48"/>
      <c r="BU35" s="48"/>
      <c r="BV35" s="48"/>
      <c r="BW35" s="48"/>
      <c r="BX35" s="48"/>
      <c r="BY35" s="53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</row>
    <row r="36" spans="2:150" s="4" customFormat="1" ht="18" customHeight="1" thickBot="1">
      <c r="B36" s="167">
        <v>12</v>
      </c>
      <c r="C36" s="168"/>
      <c r="D36" s="144"/>
      <c r="E36" s="145"/>
      <c r="F36" s="145"/>
      <c r="G36" s="145"/>
      <c r="H36" s="145"/>
      <c r="I36" s="146"/>
      <c r="J36" s="169">
        <f t="shared" si="0"/>
        <v>0.5916666666666663</v>
      </c>
      <c r="K36" s="170"/>
      <c r="L36" s="170"/>
      <c r="M36" s="170"/>
      <c r="N36" s="170"/>
      <c r="O36" s="171" t="str">
        <f>D16</f>
        <v>B2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71" t="s">
        <v>17</v>
      </c>
      <c r="AF36" s="142" t="str">
        <f>D17</f>
        <v>B3</v>
      </c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3"/>
      <c r="AW36" s="156"/>
      <c r="AX36" s="140"/>
      <c r="AY36" s="71" t="s">
        <v>16</v>
      </c>
      <c r="AZ36" s="140"/>
      <c r="BA36" s="141"/>
      <c r="BB36" s="147"/>
      <c r="BC36" s="148"/>
      <c r="BD36" s="61"/>
      <c r="BE36" s="23"/>
      <c r="BF36" s="26" t="str">
        <f t="shared" si="1"/>
        <v>0</v>
      </c>
      <c r="BG36" s="26"/>
      <c r="BH36" s="26" t="str">
        <f t="shared" si="2"/>
        <v>0</v>
      </c>
      <c r="BI36" s="21"/>
      <c r="BJ36" s="28"/>
      <c r="BK36" s="29"/>
      <c r="BL36" s="29"/>
      <c r="BM36" s="29"/>
      <c r="BN36" s="30"/>
      <c r="BO36" s="29"/>
      <c r="BP36" s="31"/>
      <c r="BQ36" s="23"/>
      <c r="BR36" s="23"/>
      <c r="BS36" s="48"/>
      <c r="BT36" s="48"/>
      <c r="BU36" s="48"/>
      <c r="BV36" s="48"/>
      <c r="BW36" s="48"/>
      <c r="BX36" s="48"/>
      <c r="BY36" s="53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</row>
    <row r="37" spans="2:150" s="4" customFormat="1" ht="18" customHeight="1">
      <c r="B37" s="160">
        <v>13</v>
      </c>
      <c r="C37" s="161"/>
      <c r="D37" s="157"/>
      <c r="E37" s="158"/>
      <c r="F37" s="158"/>
      <c r="G37" s="158"/>
      <c r="H37" s="158"/>
      <c r="I37" s="159"/>
      <c r="J37" s="162">
        <f t="shared" si="0"/>
        <v>0.5999999999999996</v>
      </c>
      <c r="K37" s="162"/>
      <c r="L37" s="162"/>
      <c r="M37" s="162"/>
      <c r="N37" s="162"/>
      <c r="O37" s="163" t="str">
        <f>D15</f>
        <v>B1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1" t="s">
        <v>17</v>
      </c>
      <c r="AF37" s="164" t="str">
        <f>D20</f>
        <v>B6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166"/>
      <c r="AX37" s="152"/>
      <c r="AY37" s="11" t="s">
        <v>16</v>
      </c>
      <c r="AZ37" s="152"/>
      <c r="BA37" s="153"/>
      <c r="BB37" s="154"/>
      <c r="BC37" s="155"/>
      <c r="BD37" s="61"/>
      <c r="BE37" s="23"/>
      <c r="BF37" s="26" t="str">
        <f t="shared" si="1"/>
        <v>0</v>
      </c>
      <c r="BG37" s="26"/>
      <c r="BH37" s="26" t="str">
        <f t="shared" si="2"/>
        <v>0</v>
      </c>
      <c r="BI37" s="21"/>
      <c r="BJ37" s="28"/>
      <c r="BK37" s="29"/>
      <c r="BL37" s="29"/>
      <c r="BM37" s="29"/>
      <c r="BN37" s="30"/>
      <c r="BO37" s="29"/>
      <c r="BP37" s="31"/>
      <c r="BQ37" s="23"/>
      <c r="BR37" s="23"/>
      <c r="BS37" s="48"/>
      <c r="BT37" s="48"/>
      <c r="BU37" s="48"/>
      <c r="BV37" s="48"/>
      <c r="BW37" s="48"/>
      <c r="BX37" s="48"/>
      <c r="BY37" s="53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</row>
    <row r="38" spans="2:150" s="4" customFormat="1" ht="18" customHeight="1" thickBot="1">
      <c r="B38" s="173">
        <v>14</v>
      </c>
      <c r="C38" s="146"/>
      <c r="D38" s="144"/>
      <c r="E38" s="145"/>
      <c r="F38" s="145"/>
      <c r="G38" s="145"/>
      <c r="H38" s="145"/>
      <c r="I38" s="146"/>
      <c r="J38" s="217">
        <f t="shared" si="0"/>
        <v>0.608333333333333</v>
      </c>
      <c r="K38" s="218"/>
      <c r="L38" s="218"/>
      <c r="M38" s="218"/>
      <c r="N38" s="219"/>
      <c r="O38" s="171" t="str">
        <f>D17</f>
        <v>B3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71" t="s">
        <v>17</v>
      </c>
      <c r="AF38" s="142" t="str">
        <f>D18</f>
        <v>B4</v>
      </c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3"/>
      <c r="AW38" s="156"/>
      <c r="AX38" s="140"/>
      <c r="AY38" s="71" t="s">
        <v>16</v>
      </c>
      <c r="AZ38" s="140"/>
      <c r="BA38" s="141"/>
      <c r="BB38" s="147"/>
      <c r="BC38" s="148"/>
      <c r="BD38" s="61"/>
      <c r="BE38" s="23"/>
      <c r="BF38" s="26" t="str">
        <f t="shared" si="1"/>
        <v>0</v>
      </c>
      <c r="BG38" s="26"/>
      <c r="BH38" s="26" t="str">
        <f t="shared" si="2"/>
        <v>0</v>
      </c>
      <c r="BI38" s="21"/>
      <c r="BJ38" s="28"/>
      <c r="BK38" s="29"/>
      <c r="BL38" s="29"/>
      <c r="BM38" s="29"/>
      <c r="BN38" s="30"/>
      <c r="BO38" s="29"/>
      <c r="BP38" s="31"/>
      <c r="BQ38" s="23"/>
      <c r="BR38" s="23"/>
      <c r="BS38" s="48"/>
      <c r="BT38" s="48"/>
      <c r="BU38" s="48"/>
      <c r="BV38" s="48"/>
      <c r="BW38" s="48"/>
      <c r="BX38" s="48"/>
      <c r="BY38" s="53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</row>
    <row r="39" spans="2:150" s="4" customFormat="1" ht="18" customHeight="1" thickBot="1">
      <c r="B39" s="234">
        <v>15</v>
      </c>
      <c r="C39" s="235"/>
      <c r="D39" s="236"/>
      <c r="E39" s="237"/>
      <c r="F39" s="237"/>
      <c r="G39" s="237"/>
      <c r="H39" s="237"/>
      <c r="I39" s="238"/>
      <c r="J39" s="223">
        <f>J38+$U$10*$X$10+$AL$10</f>
        <v>0.6166666666666663</v>
      </c>
      <c r="K39" s="224"/>
      <c r="L39" s="224"/>
      <c r="M39" s="224"/>
      <c r="N39" s="225"/>
      <c r="O39" s="226" t="str">
        <f>D16</f>
        <v>B2</v>
      </c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59" t="s">
        <v>17</v>
      </c>
      <c r="AF39" s="227" t="str">
        <f>D19</f>
        <v>B5</v>
      </c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8"/>
      <c r="AW39" s="229"/>
      <c r="AX39" s="230"/>
      <c r="AY39" s="59" t="s">
        <v>16</v>
      </c>
      <c r="AZ39" s="230"/>
      <c r="BA39" s="231"/>
      <c r="BB39" s="232"/>
      <c r="BC39" s="233"/>
      <c r="BD39" s="61"/>
      <c r="BE39" s="23"/>
      <c r="BF39" s="26" t="str">
        <f t="shared" si="1"/>
        <v>0</v>
      </c>
      <c r="BG39" s="26" t="s">
        <v>16</v>
      </c>
      <c r="BH39" s="26" t="str">
        <f t="shared" si="2"/>
        <v>0</v>
      </c>
      <c r="BI39" s="27"/>
      <c r="BJ39" s="28"/>
      <c r="BK39" s="29"/>
      <c r="BL39" s="29"/>
      <c r="BM39" s="29"/>
      <c r="BN39" s="30"/>
      <c r="BO39" s="29"/>
      <c r="BP39" s="31"/>
      <c r="BQ39" s="28"/>
      <c r="BR39" s="28"/>
      <c r="BS39" s="28"/>
      <c r="BT39" s="28"/>
      <c r="BU39" s="28"/>
      <c r="BV39" s="28"/>
      <c r="BW39" s="28"/>
      <c r="BX39" s="28"/>
      <c r="BY39" s="50"/>
      <c r="BZ39" s="50"/>
      <c r="CA39" s="50"/>
      <c r="CB39" s="50"/>
      <c r="CC39" s="50"/>
      <c r="CD39" s="50"/>
      <c r="CE39" s="50"/>
      <c r="CF39" s="50"/>
      <c r="CG39" s="50"/>
      <c r="CH39" s="5"/>
      <c r="CI39" s="51"/>
      <c r="CJ39" s="51"/>
      <c r="CK39" s="5"/>
      <c r="CL39" s="51"/>
      <c r="CM39" s="51"/>
      <c r="CN39" s="5"/>
      <c r="CO39" s="51"/>
      <c r="CP39" s="5"/>
      <c r="CQ39" s="5"/>
      <c r="CR39" s="51"/>
      <c r="CS39" s="5"/>
      <c r="CT39" s="52"/>
      <c r="CU39" s="39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</row>
    <row r="40" spans="2:150" s="4" customFormat="1" ht="18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72"/>
      <c r="AX40" s="172"/>
      <c r="AY40" s="49"/>
      <c r="AZ40" s="139"/>
      <c r="BA40" s="139"/>
      <c r="BB40" s="63"/>
      <c r="BC40" s="63"/>
      <c r="BD40" s="61"/>
      <c r="BE40" s="23"/>
      <c r="BF40" s="26" t="str">
        <f t="shared" si="1"/>
        <v>0</v>
      </c>
      <c r="BG40" s="26"/>
      <c r="BH40" s="26" t="str">
        <f t="shared" si="2"/>
        <v>0</v>
      </c>
      <c r="BI40" s="21"/>
      <c r="BJ40" s="23"/>
      <c r="BK40" s="23"/>
      <c r="BL40" s="23"/>
      <c r="BM40" s="23"/>
      <c r="BN40" s="23"/>
      <c r="BO40" s="23"/>
      <c r="BP40" s="23"/>
      <c r="BQ40" s="23"/>
      <c r="BR40" s="23"/>
      <c r="BS40" s="48"/>
      <c r="BT40" s="48"/>
      <c r="BU40" s="48"/>
      <c r="BV40" s="48"/>
      <c r="BW40" s="48"/>
      <c r="BX40" s="48"/>
      <c r="BY40" s="53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</row>
    <row r="41" spans="2:150" s="4" customFormat="1" ht="18" customHeight="1">
      <c r="B41" s="1" t="s">
        <v>41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 s="60"/>
      <c r="BA41" s="60"/>
      <c r="BB41" s="60"/>
      <c r="BC41" s="60"/>
      <c r="BD41" s="61"/>
      <c r="BE41" s="23"/>
      <c r="BF41" s="26"/>
      <c r="BG41" s="26"/>
      <c r="BH41" s="26"/>
      <c r="BI41" s="27"/>
      <c r="BJ41" s="23"/>
      <c r="BK41" s="23"/>
      <c r="BL41" s="23"/>
      <c r="BM41" s="23"/>
      <c r="BN41" s="23"/>
      <c r="BO41" s="23"/>
      <c r="BP41" s="31"/>
      <c r="BQ41" s="23"/>
      <c r="BR41" s="23"/>
      <c r="BS41" s="48"/>
      <c r="BT41" s="48"/>
      <c r="BU41" s="48"/>
      <c r="BV41" s="48"/>
      <c r="BW41" s="48"/>
      <c r="BX41" s="48"/>
      <c r="BY41" s="53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</row>
    <row r="42" spans="2:150" s="4" customFormat="1" ht="18" customHeight="1" thickBo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 s="60"/>
      <c r="BA42" s="60"/>
      <c r="BB42" s="60"/>
      <c r="BC42" s="60"/>
      <c r="BD42" s="61"/>
      <c r="BE42" s="23"/>
      <c r="BF42" s="26"/>
      <c r="BG42" s="26"/>
      <c r="BH42" s="26"/>
      <c r="BI42" s="27"/>
      <c r="BJ42" s="22"/>
      <c r="BK42" s="22"/>
      <c r="BL42" s="22"/>
      <c r="BM42" s="22"/>
      <c r="BN42" s="22"/>
      <c r="BO42" s="22"/>
      <c r="BP42" s="31"/>
      <c r="BQ42" s="23"/>
      <c r="BR42" s="23"/>
      <c r="BS42" s="48"/>
      <c r="BT42" s="48"/>
      <c r="BU42" s="48"/>
      <c r="BV42" s="48"/>
      <c r="BW42" s="48"/>
      <c r="BX42" s="48"/>
      <c r="BY42" s="53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</row>
    <row r="43" spans="2:150" s="4" customFormat="1" ht="18" customHeight="1" thickBot="1">
      <c r="B43"/>
      <c r="C43"/>
      <c r="D43"/>
      <c r="E43" s="149" t="s">
        <v>26</v>
      </c>
      <c r="F43" s="150"/>
      <c r="G43" s="150"/>
      <c r="H43" s="150"/>
      <c r="I43" s="150" t="s">
        <v>43</v>
      </c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1"/>
      <c r="AE43" s="191" t="s">
        <v>24</v>
      </c>
      <c r="AF43" s="192"/>
      <c r="AG43" s="193"/>
      <c r="AH43" s="149" t="s">
        <v>19</v>
      </c>
      <c r="AI43" s="150"/>
      <c r="AJ43" s="151"/>
      <c r="AK43" s="149" t="s">
        <v>20</v>
      </c>
      <c r="AL43" s="150"/>
      <c r="AM43" s="150"/>
      <c r="AN43" s="150"/>
      <c r="AO43" s="151"/>
      <c r="AP43" s="149" t="s">
        <v>21</v>
      </c>
      <c r="AQ43" s="150"/>
      <c r="AR43" s="151"/>
      <c r="AS43"/>
      <c r="AT43"/>
      <c r="AU43"/>
      <c r="AV43"/>
      <c r="AW43"/>
      <c r="AX43"/>
      <c r="AY43"/>
      <c r="AZ43" s="60"/>
      <c r="BA43" s="60"/>
      <c r="BB43" s="60"/>
      <c r="BC43" s="60"/>
      <c r="BD43" s="61"/>
      <c r="BE43" s="23"/>
      <c r="BF43" s="26"/>
      <c r="BG43" s="26"/>
      <c r="BH43" s="26"/>
      <c r="BI43" s="27"/>
      <c r="BJ43" s="28"/>
      <c r="BK43" s="29"/>
      <c r="BL43" s="29"/>
      <c r="BM43" s="29"/>
      <c r="BN43" s="30"/>
      <c r="BO43" s="29"/>
      <c r="BP43" s="31"/>
      <c r="BQ43" s="23"/>
      <c r="BR43" s="23"/>
      <c r="BS43" s="48"/>
      <c r="BT43" s="48"/>
      <c r="BU43" s="48"/>
      <c r="BV43" s="48"/>
      <c r="BW43" s="48"/>
      <c r="BX43" s="48"/>
      <c r="BY43" s="53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</row>
    <row r="44" spans="2:150" s="4" customFormat="1" ht="18" customHeight="1">
      <c r="B44"/>
      <c r="C44"/>
      <c r="D44"/>
      <c r="E44" s="210" t="s">
        <v>8</v>
      </c>
      <c r="F44" s="185"/>
      <c r="G44" s="189">
        <f>IF(ISBLANK($AZ$39),"",$BJ$29)</f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201">
        <f aca="true" t="shared" si="4" ref="AE44:AE49">$BK$29</f>
        <v>0</v>
      </c>
      <c r="AF44" s="202"/>
      <c r="AG44" s="203"/>
      <c r="AH44" s="204">
        <f>BL29</f>
        <v>0</v>
      </c>
      <c r="AI44" s="202"/>
      <c r="AJ44" s="203"/>
      <c r="AK44" s="185">
        <f>$BM$29</f>
        <v>0</v>
      </c>
      <c r="AL44" s="185"/>
      <c r="AM44" s="8" t="s">
        <v>16</v>
      </c>
      <c r="AN44" s="185">
        <f>$BO$29</f>
        <v>0</v>
      </c>
      <c r="AO44" s="185"/>
      <c r="AP44" s="194">
        <f>$BP$29</f>
        <v>0</v>
      </c>
      <c r="AQ44" s="195"/>
      <c r="AR44" s="196"/>
      <c r="AS44"/>
      <c r="AT44"/>
      <c r="AU44"/>
      <c r="AV44"/>
      <c r="AW44"/>
      <c r="AX44"/>
      <c r="AY44"/>
      <c r="AZ44" s="60"/>
      <c r="BA44" s="60"/>
      <c r="BB44" s="60"/>
      <c r="BC44" s="60"/>
      <c r="BD44" s="61"/>
      <c r="BE44" s="23"/>
      <c r="BF44" s="26"/>
      <c r="BG44" s="26"/>
      <c r="BH44" s="26"/>
      <c r="BI44" s="27"/>
      <c r="BJ44" s="28"/>
      <c r="BK44" s="29"/>
      <c r="BL44" s="29"/>
      <c r="BM44" s="29"/>
      <c r="BN44" s="30"/>
      <c r="BO44" s="29"/>
      <c r="BP44" s="31"/>
      <c r="BQ44" s="23"/>
      <c r="BR44" s="23"/>
      <c r="BS44" s="48"/>
      <c r="BT44" s="48"/>
      <c r="BU44" s="48"/>
      <c r="BV44" s="48"/>
      <c r="BW44" s="48"/>
      <c r="BX44" s="48"/>
      <c r="BY44" s="53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</row>
    <row r="45" spans="2:150" s="4" customFormat="1" ht="18" customHeight="1">
      <c r="B45"/>
      <c r="C45"/>
      <c r="D45"/>
      <c r="E45" s="211" t="s">
        <v>9</v>
      </c>
      <c r="F45" s="212"/>
      <c r="G45" s="178">
        <f>IF(ISBLANK($AZ$39),"",BJ30)</f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86">
        <f t="shared" si="4"/>
        <v>0</v>
      </c>
      <c r="AF45" s="187"/>
      <c r="AG45" s="188"/>
      <c r="AH45" s="190">
        <f>BL30</f>
        <v>0</v>
      </c>
      <c r="AI45" s="187"/>
      <c r="AJ45" s="188"/>
      <c r="AK45" s="185">
        <f>BM30</f>
        <v>0</v>
      </c>
      <c r="AL45" s="185"/>
      <c r="AM45" s="8" t="s">
        <v>16</v>
      </c>
      <c r="AN45" s="185">
        <f>BO30</f>
        <v>0</v>
      </c>
      <c r="AO45" s="185"/>
      <c r="AP45" s="175">
        <f>BP30</f>
        <v>0</v>
      </c>
      <c r="AQ45" s="176"/>
      <c r="AR45" s="177"/>
      <c r="AS45"/>
      <c r="AT45"/>
      <c r="AU45"/>
      <c r="AV45"/>
      <c r="AW45"/>
      <c r="AX45"/>
      <c r="AY45"/>
      <c r="AZ45" s="60"/>
      <c r="BA45" s="60"/>
      <c r="BB45" s="60"/>
      <c r="BC45" s="60"/>
      <c r="BD45" s="61"/>
      <c r="BE45" s="23"/>
      <c r="BF45" s="26"/>
      <c r="BG45" s="26"/>
      <c r="BH45" s="26"/>
      <c r="BI45" s="27"/>
      <c r="BJ45" s="32"/>
      <c r="BK45" s="33"/>
      <c r="BL45" s="33"/>
      <c r="BM45" s="34"/>
      <c r="BN45" s="33"/>
      <c r="BO45" s="35"/>
      <c r="BP45" s="23"/>
      <c r="BQ45" s="23"/>
      <c r="BR45" s="23"/>
      <c r="BS45" s="48"/>
      <c r="BT45" s="48"/>
      <c r="BU45" s="48"/>
      <c r="BV45" s="48"/>
      <c r="BW45" s="48"/>
      <c r="BX45" s="48"/>
      <c r="BY45" s="53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</row>
    <row r="46" spans="2:150" s="4" customFormat="1" ht="18" customHeight="1">
      <c r="B46"/>
      <c r="C46"/>
      <c r="D46"/>
      <c r="E46" s="211" t="s">
        <v>10</v>
      </c>
      <c r="F46" s="212"/>
      <c r="G46" s="178">
        <f>IF(ISBLANK($AZ$39),"",BJ31)</f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86">
        <f t="shared" si="4"/>
        <v>0</v>
      </c>
      <c r="AF46" s="187"/>
      <c r="AG46" s="188"/>
      <c r="AH46" s="190">
        <f>BL31</f>
        <v>0</v>
      </c>
      <c r="AI46" s="187"/>
      <c r="AJ46" s="188"/>
      <c r="AK46" s="185">
        <f>BM31</f>
        <v>0</v>
      </c>
      <c r="AL46" s="185"/>
      <c r="AM46" s="8" t="s">
        <v>16</v>
      </c>
      <c r="AN46" s="185">
        <f>BO31</f>
        <v>0</v>
      </c>
      <c r="AO46" s="185"/>
      <c r="AP46" s="175">
        <f>BP31</f>
        <v>0</v>
      </c>
      <c r="AQ46" s="176"/>
      <c r="AR46" s="177"/>
      <c r="AS46"/>
      <c r="AT46"/>
      <c r="AU46"/>
      <c r="AV46"/>
      <c r="AW46"/>
      <c r="AX46"/>
      <c r="AY46"/>
      <c r="AZ46" s="60"/>
      <c r="BA46" s="60"/>
      <c r="BB46" s="60"/>
      <c r="BC46" s="60"/>
      <c r="BD46" s="61"/>
      <c r="BE46" s="23"/>
      <c r="BF46" s="26"/>
      <c r="BG46" s="26"/>
      <c r="BH46" s="26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48"/>
      <c r="BT46" s="48"/>
      <c r="BU46" s="48"/>
      <c r="BV46" s="48"/>
      <c r="BW46" s="48"/>
      <c r="BX46" s="48"/>
      <c r="BY46" s="53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</row>
    <row r="47" spans="5:150" ht="18" customHeight="1">
      <c r="E47" s="211" t="s">
        <v>11</v>
      </c>
      <c r="F47" s="212"/>
      <c r="G47" s="178">
        <f>IF(ISBLANK($AZ$39),"",BJ32)</f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86">
        <f t="shared" si="4"/>
        <v>0</v>
      </c>
      <c r="AF47" s="187"/>
      <c r="AG47" s="188"/>
      <c r="AH47" s="190">
        <f>BL32</f>
        <v>0</v>
      </c>
      <c r="AI47" s="187"/>
      <c r="AJ47" s="188"/>
      <c r="AK47" s="185">
        <f>BM32</f>
        <v>0</v>
      </c>
      <c r="AL47" s="185"/>
      <c r="AM47" s="8" t="s">
        <v>16</v>
      </c>
      <c r="AN47" s="185">
        <f>BO32</f>
        <v>0</v>
      </c>
      <c r="AO47" s="185"/>
      <c r="AP47" s="175">
        <f>BP32</f>
        <v>0</v>
      </c>
      <c r="AQ47" s="176"/>
      <c r="AR47" s="177"/>
      <c r="BF47" s="26"/>
      <c r="BG47" s="26"/>
      <c r="BH47" s="26"/>
      <c r="CM47" s="55"/>
      <c r="CN47" s="55"/>
      <c r="CO47" s="55"/>
      <c r="CP47" s="55"/>
      <c r="CQ47" s="55"/>
      <c r="CR47" s="55"/>
      <c r="CS47" s="55"/>
      <c r="CT47" s="55"/>
      <c r="CU47" s="55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</row>
    <row r="48" spans="5:117" ht="18" customHeight="1">
      <c r="E48" s="210" t="s">
        <v>12</v>
      </c>
      <c r="F48" s="185"/>
      <c r="G48" s="178">
        <f>IF(ISBLANK($AZ$39),"",BJ33)</f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86">
        <f t="shared" si="4"/>
        <v>0</v>
      </c>
      <c r="AF48" s="187"/>
      <c r="AG48" s="188"/>
      <c r="AH48" s="190">
        <f>BL33</f>
        <v>0</v>
      </c>
      <c r="AI48" s="187"/>
      <c r="AJ48" s="188"/>
      <c r="AK48" s="185">
        <f>BM33</f>
        <v>0</v>
      </c>
      <c r="AL48" s="185"/>
      <c r="AM48" s="8" t="s">
        <v>16</v>
      </c>
      <c r="AN48" s="185">
        <f>BO33</f>
        <v>0</v>
      </c>
      <c r="AO48" s="185"/>
      <c r="AP48" s="175">
        <f>BP33</f>
        <v>0</v>
      </c>
      <c r="AQ48" s="176"/>
      <c r="AR48" s="177"/>
      <c r="CM48" s="55"/>
      <c r="CN48" s="55"/>
      <c r="CO48" s="55"/>
      <c r="CP48" s="55"/>
      <c r="CQ48" s="55"/>
      <c r="CR48" s="55"/>
      <c r="CS48" s="55"/>
      <c r="CT48" s="55"/>
      <c r="CU48" s="55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</row>
    <row r="49" spans="5:117" ht="18" customHeight="1" thickBot="1">
      <c r="E49" s="213" t="s">
        <v>23</v>
      </c>
      <c r="F49" s="214"/>
      <c r="G49" s="216">
        <f>IF(ISBLANK($AZ$39),"",$BJ$34)</f>
      </c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182">
        <f t="shared" si="4"/>
        <v>0</v>
      </c>
      <c r="AF49" s="183"/>
      <c r="AG49" s="184"/>
      <c r="AH49" s="215">
        <f>$BL$34</f>
        <v>0</v>
      </c>
      <c r="AI49" s="183"/>
      <c r="AJ49" s="184"/>
      <c r="AK49" s="174">
        <f>$BM$34</f>
        <v>0</v>
      </c>
      <c r="AL49" s="174"/>
      <c r="AM49" s="9" t="s">
        <v>16</v>
      </c>
      <c r="AN49" s="174">
        <f>$BO$34</f>
        <v>0</v>
      </c>
      <c r="AO49" s="174"/>
      <c r="AP49" s="179">
        <f>$BP$34</f>
        <v>0</v>
      </c>
      <c r="AQ49" s="180"/>
      <c r="AR49" s="181"/>
      <c r="CM49" s="55"/>
      <c r="CN49" s="55"/>
      <c r="CO49" s="55"/>
      <c r="CP49" s="55"/>
      <c r="CQ49" s="55"/>
      <c r="CR49" s="55"/>
      <c r="CS49" s="55"/>
      <c r="CT49" s="55"/>
      <c r="CU49" s="55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</row>
    <row r="50" spans="91:117" ht="18" customHeight="1">
      <c r="CM50" s="55"/>
      <c r="CN50" s="55"/>
      <c r="CO50" s="55"/>
      <c r="CP50" s="55"/>
      <c r="CQ50" s="55"/>
      <c r="CR50" s="55"/>
      <c r="CS50" s="55"/>
      <c r="CT50" s="55"/>
      <c r="CU50" s="55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</row>
    <row r="51" spans="91:117" ht="18" customHeight="1">
      <c r="CM51" s="55"/>
      <c r="CN51" s="55"/>
      <c r="CO51" s="55"/>
      <c r="CP51" s="55"/>
      <c r="CQ51" s="55"/>
      <c r="CR51" s="55"/>
      <c r="CS51" s="55"/>
      <c r="CT51" s="55"/>
      <c r="CU51" s="55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</row>
    <row r="52" spans="91:117" ht="12.75">
      <c r="CM52" s="55"/>
      <c r="CN52" s="55"/>
      <c r="CO52" s="55"/>
      <c r="CP52" s="55"/>
      <c r="CQ52" s="55"/>
      <c r="CR52" s="55"/>
      <c r="CS52" s="55"/>
      <c r="CT52" s="55"/>
      <c r="CU52" s="55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</row>
  </sheetData>
  <sheetProtection/>
  <mergeCells count="211">
    <mergeCell ref="AP49:AR49"/>
    <mergeCell ref="E48:F48"/>
    <mergeCell ref="G48:AD48"/>
    <mergeCell ref="E49:F49"/>
    <mergeCell ref="G49:AD49"/>
    <mergeCell ref="AE49:AG49"/>
    <mergeCell ref="AH49:AJ49"/>
    <mergeCell ref="AK49:AL49"/>
    <mergeCell ref="AN49:AO49"/>
    <mergeCell ref="E47:F47"/>
    <mergeCell ref="G47:AD47"/>
    <mergeCell ref="AE47:AG47"/>
    <mergeCell ref="AH47:AJ47"/>
    <mergeCell ref="AK47:AL47"/>
    <mergeCell ref="AP48:AR48"/>
    <mergeCell ref="AN46:AO46"/>
    <mergeCell ref="AE48:AG48"/>
    <mergeCell ref="AH48:AJ48"/>
    <mergeCell ref="AK48:AL48"/>
    <mergeCell ref="AN48:AO48"/>
    <mergeCell ref="AP46:AR46"/>
    <mergeCell ref="AP45:AR45"/>
    <mergeCell ref="E44:F44"/>
    <mergeCell ref="G44:AD44"/>
    <mergeCell ref="AN47:AO47"/>
    <mergeCell ref="AP47:AR47"/>
    <mergeCell ref="E46:F46"/>
    <mergeCell ref="G46:AD46"/>
    <mergeCell ref="AE46:AG46"/>
    <mergeCell ref="AH46:AJ46"/>
    <mergeCell ref="AK46:AL46"/>
    <mergeCell ref="E45:F45"/>
    <mergeCell ref="G45:AD45"/>
    <mergeCell ref="AE45:AG45"/>
    <mergeCell ref="AH45:AJ45"/>
    <mergeCell ref="AK45:AL45"/>
    <mergeCell ref="AN45:AO45"/>
    <mergeCell ref="AE44:AG44"/>
    <mergeCell ref="AH44:AJ44"/>
    <mergeCell ref="AK44:AL44"/>
    <mergeCell ref="AN44:AO44"/>
    <mergeCell ref="AZ39:BA39"/>
    <mergeCell ref="BB39:BC39"/>
    <mergeCell ref="AW40:AX40"/>
    <mergeCell ref="AZ40:BA40"/>
    <mergeCell ref="AP44:AR44"/>
    <mergeCell ref="E43:H43"/>
    <mergeCell ref="I43:AD43"/>
    <mergeCell ref="AE43:AG43"/>
    <mergeCell ref="AH43:AJ43"/>
    <mergeCell ref="AK43:AO43"/>
    <mergeCell ref="AP43:AR43"/>
    <mergeCell ref="B39:C39"/>
    <mergeCell ref="D39:I39"/>
    <mergeCell ref="J39:N39"/>
    <mergeCell ref="O39:AD39"/>
    <mergeCell ref="AF39:AV39"/>
    <mergeCell ref="AW39:AX39"/>
    <mergeCell ref="AZ37:BA37"/>
    <mergeCell ref="BB37:BC37"/>
    <mergeCell ref="B38:C38"/>
    <mergeCell ref="D38:I38"/>
    <mergeCell ref="J38:N38"/>
    <mergeCell ref="O38:AD38"/>
    <mergeCell ref="AF38:AV38"/>
    <mergeCell ref="AW38:AX38"/>
    <mergeCell ref="AZ38:BA38"/>
    <mergeCell ref="BB38:BC38"/>
    <mergeCell ref="B37:C37"/>
    <mergeCell ref="D37:I37"/>
    <mergeCell ref="J37:N37"/>
    <mergeCell ref="O37:AD37"/>
    <mergeCell ref="AF37:AV37"/>
    <mergeCell ref="AW37:AX37"/>
    <mergeCell ref="AZ35:BA35"/>
    <mergeCell ref="BB35:BC35"/>
    <mergeCell ref="B36:C36"/>
    <mergeCell ref="D36:I36"/>
    <mergeCell ref="J36:N36"/>
    <mergeCell ref="O36:AD36"/>
    <mergeCell ref="AF36:AV36"/>
    <mergeCell ref="AW36:AX36"/>
    <mergeCell ref="AZ36:BA36"/>
    <mergeCell ref="BB36:BC36"/>
    <mergeCell ref="B35:C35"/>
    <mergeCell ref="D35:I35"/>
    <mergeCell ref="J35:N35"/>
    <mergeCell ref="O35:AD35"/>
    <mergeCell ref="AF35:AV35"/>
    <mergeCell ref="AW35:AX35"/>
    <mergeCell ref="AZ33:BA33"/>
    <mergeCell ref="BB33:BC33"/>
    <mergeCell ref="B34:C34"/>
    <mergeCell ref="D34:I34"/>
    <mergeCell ref="J34:N34"/>
    <mergeCell ref="O34:AD34"/>
    <mergeCell ref="AF34:AV34"/>
    <mergeCell ref="AW34:AX34"/>
    <mergeCell ref="AZ34:BA34"/>
    <mergeCell ref="BB34:BC34"/>
    <mergeCell ref="B33:C33"/>
    <mergeCell ref="D33:I33"/>
    <mergeCell ref="J33:N33"/>
    <mergeCell ref="O33:AD33"/>
    <mergeCell ref="AF33:AV33"/>
    <mergeCell ref="AW33:AX33"/>
    <mergeCell ref="AZ31:BA31"/>
    <mergeCell ref="BB31:BC31"/>
    <mergeCell ref="B32:C32"/>
    <mergeCell ref="D32:I32"/>
    <mergeCell ref="J32:N32"/>
    <mergeCell ref="O32:AD32"/>
    <mergeCell ref="AF32:AV32"/>
    <mergeCell ref="AW32:AX32"/>
    <mergeCell ref="AZ32:BA32"/>
    <mergeCell ref="BB32:BC32"/>
    <mergeCell ref="B31:C31"/>
    <mergeCell ref="D31:I31"/>
    <mergeCell ref="J31:N31"/>
    <mergeCell ref="O31:AD31"/>
    <mergeCell ref="AF31:AV31"/>
    <mergeCell ref="AW31:AX31"/>
    <mergeCell ref="AZ29:BA29"/>
    <mergeCell ref="BB29:BC29"/>
    <mergeCell ref="B30:C30"/>
    <mergeCell ref="D30:I30"/>
    <mergeCell ref="J30:N30"/>
    <mergeCell ref="O30:AD30"/>
    <mergeCell ref="AF30:AV30"/>
    <mergeCell ref="AW30:AX30"/>
    <mergeCell ref="AZ30:BA30"/>
    <mergeCell ref="BB30:BC30"/>
    <mergeCell ref="B29:C29"/>
    <mergeCell ref="D29:I29"/>
    <mergeCell ref="J29:N29"/>
    <mergeCell ref="O29:AD29"/>
    <mergeCell ref="AF29:AV29"/>
    <mergeCell ref="AW29:AX29"/>
    <mergeCell ref="AZ27:BA27"/>
    <mergeCell ref="BB27:BC27"/>
    <mergeCell ref="B28:C28"/>
    <mergeCell ref="D28:I28"/>
    <mergeCell ref="J28:N28"/>
    <mergeCell ref="O28:AD28"/>
    <mergeCell ref="AF28:AV28"/>
    <mergeCell ref="AW28:AX28"/>
    <mergeCell ref="AZ28:BA28"/>
    <mergeCell ref="BB28:BC28"/>
    <mergeCell ref="B27:C27"/>
    <mergeCell ref="D27:I27"/>
    <mergeCell ref="J27:N27"/>
    <mergeCell ref="O27:AD27"/>
    <mergeCell ref="AF27:AV27"/>
    <mergeCell ref="AW27:AX27"/>
    <mergeCell ref="AZ25:BA25"/>
    <mergeCell ref="BB25:BC25"/>
    <mergeCell ref="B26:C26"/>
    <mergeCell ref="D26:I26"/>
    <mergeCell ref="J26:N26"/>
    <mergeCell ref="O26:AD26"/>
    <mergeCell ref="AF26:AV26"/>
    <mergeCell ref="AW26:AX26"/>
    <mergeCell ref="AZ26:BA26"/>
    <mergeCell ref="BB26:BC26"/>
    <mergeCell ref="B25:C25"/>
    <mergeCell ref="D25:I25"/>
    <mergeCell ref="J25:N25"/>
    <mergeCell ref="O25:AD25"/>
    <mergeCell ref="AF25:AV25"/>
    <mergeCell ref="AW25:AX25"/>
    <mergeCell ref="AG20:BA20"/>
    <mergeCell ref="BB20:BC20"/>
    <mergeCell ref="B24:C24"/>
    <mergeCell ref="D24:I24"/>
    <mergeCell ref="J24:N24"/>
    <mergeCell ref="O24:AV24"/>
    <mergeCell ref="AW24:BA24"/>
    <mergeCell ref="BB24:BC24"/>
    <mergeCell ref="B19:C19"/>
    <mergeCell ref="D19:Z19"/>
    <mergeCell ref="B20:C20"/>
    <mergeCell ref="D20:X20"/>
    <mergeCell ref="Y20:Z20"/>
    <mergeCell ref="AE20:AF20"/>
    <mergeCell ref="B17:C17"/>
    <mergeCell ref="D17:Z17"/>
    <mergeCell ref="AE17:AF17"/>
    <mergeCell ref="AG17:BA17"/>
    <mergeCell ref="BB17:BC17"/>
    <mergeCell ref="B18:C18"/>
    <mergeCell ref="D18:Z18"/>
    <mergeCell ref="BB15:BC15"/>
    <mergeCell ref="B16:C16"/>
    <mergeCell ref="D16:Z16"/>
    <mergeCell ref="AE16:AF16"/>
    <mergeCell ref="AG16:BA16"/>
    <mergeCell ref="BB16:BC16"/>
    <mergeCell ref="H10:L10"/>
    <mergeCell ref="U10:V10"/>
    <mergeCell ref="X10:AB10"/>
    <mergeCell ref="AL10:AP10"/>
    <mergeCell ref="B15:C15"/>
    <mergeCell ref="D15:Z15"/>
    <mergeCell ref="AE15:AF15"/>
    <mergeCell ref="AG15:BA15"/>
    <mergeCell ref="A2:AP2"/>
    <mergeCell ref="A3:AP3"/>
    <mergeCell ref="A4:AP4"/>
    <mergeCell ref="M6:T6"/>
    <mergeCell ref="Y6:AF6"/>
    <mergeCell ref="B8:AM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fussballfan.net&amp;C&amp;A&amp;R&amp;P von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ET52"/>
  <sheetViews>
    <sheetView showGridLines="0" zoomScale="112" zoomScaleNormal="112" zoomScalePageLayoutView="0" workbookViewId="0" topLeftCell="A1">
      <selection activeCell="A1" sqref="A1"/>
    </sheetView>
  </sheetViews>
  <sheetFormatPr defaultColWidth="1.7109375" defaultRowHeight="12.75"/>
  <cols>
    <col min="1" max="51" width="1.7109375" style="0" customWidth="1"/>
    <col min="52" max="56" width="1.7109375" style="60" customWidth="1"/>
    <col min="57" max="61" width="1.7109375" style="21" customWidth="1"/>
    <col min="62" max="66" width="1.7109375" style="22" customWidth="1"/>
    <col min="67" max="68" width="0.13671875" style="22" customWidth="1"/>
    <col min="69" max="70" width="1.7109375" style="22" customWidth="1"/>
    <col min="71" max="76" width="1.7109375" style="41" customWidth="1"/>
    <col min="77" max="77" width="0.85546875" style="54" customWidth="1"/>
    <col min="78" max="78" width="0.85546875" style="55" customWidth="1"/>
    <col min="79" max="90" width="1.7109375" style="55" customWidth="1"/>
    <col min="91" max="99" width="1.7109375" style="12" customWidth="1"/>
  </cols>
  <sheetData>
    <row r="1" ht="7.5" customHeight="1"/>
    <row r="2" spans="1:55" ht="33">
      <c r="A2" s="197" t="str">
        <f>'Gruppe A'!A2:AP2</f>
        <v>Veranstalter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20"/>
      <c r="AR2" s="20"/>
      <c r="AS2" s="20"/>
      <c r="AT2" s="20"/>
      <c r="AU2" s="20"/>
      <c r="AV2" s="20"/>
      <c r="AW2" s="20"/>
      <c r="AX2" s="20"/>
      <c r="AY2" s="20"/>
      <c r="AZ2" s="63"/>
      <c r="BA2" s="63"/>
      <c r="BB2" s="63"/>
      <c r="BC2" s="63"/>
    </row>
    <row r="3" spans="1:99" s="10" customFormat="1" ht="27">
      <c r="A3" s="198" t="str">
        <f>'Gruppe A'!A3:AP3</f>
        <v>Turnier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7"/>
      <c r="AR3" s="17"/>
      <c r="AS3" s="17"/>
      <c r="AT3" s="17"/>
      <c r="AU3" s="17" t="s">
        <v>35</v>
      </c>
      <c r="AV3" s="17"/>
      <c r="AW3" s="17"/>
      <c r="AX3" s="17"/>
      <c r="AY3" s="17"/>
      <c r="AZ3" s="64"/>
      <c r="BA3" s="64"/>
      <c r="BB3" s="64"/>
      <c r="BC3" s="64"/>
      <c r="BD3" s="65"/>
      <c r="BE3" s="42"/>
      <c r="BF3" s="42"/>
      <c r="BG3" s="42"/>
      <c r="BH3" s="42"/>
      <c r="BI3" s="42"/>
      <c r="BJ3" s="43"/>
      <c r="BK3" s="43"/>
      <c r="BL3" s="43"/>
      <c r="BM3" s="43"/>
      <c r="BN3" s="43"/>
      <c r="BO3" s="43"/>
      <c r="BP3" s="43"/>
      <c r="BQ3" s="43"/>
      <c r="BR3" s="43"/>
      <c r="BS3" s="44"/>
      <c r="BT3" s="44"/>
      <c r="BU3" s="44"/>
      <c r="BV3" s="44"/>
      <c r="BW3" s="44"/>
      <c r="BX3" s="44"/>
      <c r="BY3" s="13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</row>
    <row r="4" spans="1:99" s="2" customFormat="1" ht="15" customHeight="1">
      <c r="A4" s="199" t="s">
        <v>36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18"/>
      <c r="AR4" s="18"/>
      <c r="AS4" s="18"/>
      <c r="AT4" s="18"/>
      <c r="AU4" s="18"/>
      <c r="AV4" s="18"/>
      <c r="AW4" s="18"/>
      <c r="AX4" s="18"/>
      <c r="AY4" s="18"/>
      <c r="AZ4" s="66"/>
      <c r="BA4" s="66"/>
      <c r="BB4" s="66"/>
      <c r="BC4" s="66"/>
      <c r="BD4" s="67"/>
      <c r="BE4" s="45"/>
      <c r="BF4" s="45"/>
      <c r="BG4" s="45"/>
      <c r="BH4" s="45"/>
      <c r="BI4" s="45"/>
      <c r="BJ4" s="46"/>
      <c r="BK4" s="46"/>
      <c r="BL4" s="46"/>
      <c r="BM4" s="46"/>
      <c r="BN4" s="46"/>
      <c r="BO4" s="46"/>
      <c r="BP4" s="46"/>
      <c r="BQ4" s="46"/>
      <c r="BR4" s="46"/>
      <c r="BS4" s="47"/>
      <c r="BT4" s="47"/>
      <c r="BU4" s="47"/>
      <c r="BV4" s="47"/>
      <c r="BW4" s="47"/>
      <c r="BX4" s="47"/>
      <c r="BY4" s="15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</row>
    <row r="5" spans="43:99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66"/>
      <c r="BA5" s="66"/>
      <c r="BB5" s="66"/>
      <c r="BC5" s="66"/>
      <c r="BD5" s="67"/>
      <c r="BE5" s="45"/>
      <c r="BF5" s="45"/>
      <c r="BG5" s="45"/>
      <c r="BH5" s="45"/>
      <c r="BI5" s="45"/>
      <c r="BJ5" s="46"/>
      <c r="BK5" s="46"/>
      <c r="BL5" s="46"/>
      <c r="BM5" s="46"/>
      <c r="BN5" s="46"/>
      <c r="BO5" s="46"/>
      <c r="BP5" s="46"/>
      <c r="BQ5" s="46"/>
      <c r="BR5" s="46"/>
      <c r="BS5" s="47"/>
      <c r="BT5" s="47"/>
      <c r="BU5" s="47"/>
      <c r="BV5" s="47"/>
      <c r="BW5" s="47"/>
      <c r="BX5" s="47"/>
      <c r="BY5" s="15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</row>
    <row r="6" spans="12:99" s="2" customFormat="1" ht="15.75">
      <c r="L6" s="3" t="s">
        <v>0</v>
      </c>
      <c r="M6" s="248" t="s">
        <v>29</v>
      </c>
      <c r="N6" s="248"/>
      <c r="O6" s="248"/>
      <c r="P6" s="248"/>
      <c r="Q6" s="248"/>
      <c r="R6" s="248"/>
      <c r="S6" s="248"/>
      <c r="T6" s="248"/>
      <c r="U6" s="2" t="s">
        <v>1</v>
      </c>
      <c r="Y6" s="249" t="s">
        <v>30</v>
      </c>
      <c r="Z6" s="249"/>
      <c r="AA6" s="249"/>
      <c r="AB6" s="249"/>
      <c r="AC6" s="249"/>
      <c r="AD6" s="249"/>
      <c r="AE6" s="249"/>
      <c r="AF6" s="249"/>
      <c r="AQ6" s="18"/>
      <c r="AR6" s="18"/>
      <c r="AS6" s="18"/>
      <c r="AT6" s="18"/>
      <c r="AU6" s="18"/>
      <c r="AV6" s="18"/>
      <c r="AW6" s="18"/>
      <c r="AX6" s="18"/>
      <c r="AY6" s="18"/>
      <c r="AZ6" s="66"/>
      <c r="BA6" s="66"/>
      <c r="BB6" s="66"/>
      <c r="BC6" s="66"/>
      <c r="BD6" s="67"/>
      <c r="BE6" s="45"/>
      <c r="BF6" s="45"/>
      <c r="BG6" s="45"/>
      <c r="BH6" s="45"/>
      <c r="BI6" s="45"/>
      <c r="BJ6" s="46"/>
      <c r="BK6" s="46"/>
      <c r="BL6" s="46"/>
      <c r="BM6" s="46"/>
      <c r="BN6" s="46"/>
      <c r="BO6" s="46"/>
      <c r="BP6" s="46"/>
      <c r="BQ6" s="46"/>
      <c r="BR6" s="46"/>
      <c r="BS6" s="47"/>
      <c r="BT6" s="47"/>
      <c r="BU6" s="47"/>
      <c r="BV6" s="47"/>
      <c r="BW6" s="47"/>
      <c r="BX6" s="47"/>
      <c r="BY6" s="15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</row>
    <row r="7" spans="43:99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66"/>
      <c r="BA7" s="66"/>
      <c r="BB7" s="66"/>
      <c r="BC7" s="66"/>
      <c r="BD7" s="67"/>
      <c r="BE7" s="45"/>
      <c r="BF7" s="45"/>
      <c r="BG7" s="45"/>
      <c r="BH7" s="45"/>
      <c r="BI7" s="45"/>
      <c r="BJ7" s="46"/>
      <c r="BK7" s="46"/>
      <c r="BL7" s="46"/>
      <c r="BM7" s="46"/>
      <c r="BN7" s="46"/>
      <c r="BO7" s="46"/>
      <c r="BP7" s="46"/>
      <c r="BQ7" s="46"/>
      <c r="BR7" s="46"/>
      <c r="BS7" s="47"/>
      <c r="BT7" s="47"/>
      <c r="BU7" s="47"/>
      <c r="BV7" s="47"/>
      <c r="BW7" s="47"/>
      <c r="BX7" s="47"/>
      <c r="BY7" s="15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</row>
    <row r="8" spans="2:99" s="2" customFormat="1" ht="15.75">
      <c r="B8" s="255" t="str">
        <f>'Gruppe A'!B8:AM8</f>
        <v>Spielort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Q8" s="18"/>
      <c r="AR8" s="18"/>
      <c r="AS8" s="18"/>
      <c r="AT8" s="18"/>
      <c r="AU8" s="18"/>
      <c r="AV8" s="18"/>
      <c r="AW8" s="18"/>
      <c r="AX8" s="18"/>
      <c r="AY8" s="18"/>
      <c r="AZ8" s="66"/>
      <c r="BA8" s="66"/>
      <c r="BB8" s="66"/>
      <c r="BC8" s="66"/>
      <c r="BD8" s="67"/>
      <c r="BE8" s="45"/>
      <c r="BF8" s="45"/>
      <c r="BG8" s="45"/>
      <c r="BH8" s="45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7"/>
      <c r="BT8" s="47"/>
      <c r="BU8" s="47"/>
      <c r="BV8" s="47"/>
      <c r="BW8" s="47"/>
      <c r="BX8" s="47"/>
      <c r="BY8" s="15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</row>
    <row r="9" spans="52:99" s="2" customFormat="1" ht="6" customHeight="1">
      <c r="AZ9" s="67"/>
      <c r="BA9" s="67"/>
      <c r="BB9" s="67"/>
      <c r="BC9" s="67"/>
      <c r="BD9" s="67"/>
      <c r="BE9" s="45"/>
      <c r="BF9" s="45"/>
      <c r="BG9" s="45"/>
      <c r="BH9" s="45"/>
      <c r="BI9" s="45"/>
      <c r="BJ9" s="46"/>
      <c r="BK9" s="46"/>
      <c r="BL9" s="46"/>
      <c r="BM9" s="46"/>
      <c r="BN9" s="46"/>
      <c r="BO9" s="46"/>
      <c r="BP9" s="46"/>
      <c r="BQ9" s="46"/>
      <c r="BR9" s="46"/>
      <c r="BS9" s="47"/>
      <c r="BT9" s="47"/>
      <c r="BU9" s="47"/>
      <c r="BV9" s="47"/>
      <c r="BW9" s="47"/>
      <c r="BX9" s="47"/>
      <c r="BY9" s="15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spans="7:99" s="2" customFormat="1" ht="15.75">
      <c r="G10" s="6" t="s">
        <v>2</v>
      </c>
      <c r="H10" s="256">
        <v>0.625</v>
      </c>
      <c r="I10" s="256"/>
      <c r="J10" s="256"/>
      <c r="K10" s="256"/>
      <c r="L10" s="256"/>
      <c r="M10" s="7" t="s">
        <v>3</v>
      </c>
      <c r="T10" s="6" t="s">
        <v>4</v>
      </c>
      <c r="U10" s="254">
        <v>1</v>
      </c>
      <c r="V10" s="254"/>
      <c r="W10" s="19" t="s">
        <v>25</v>
      </c>
      <c r="X10" s="252">
        <v>0.006944444444444444</v>
      </c>
      <c r="Y10" s="252"/>
      <c r="Z10" s="252"/>
      <c r="AA10" s="252"/>
      <c r="AB10" s="252"/>
      <c r="AC10" s="7" t="s">
        <v>5</v>
      </c>
      <c r="AK10" s="6" t="s">
        <v>6</v>
      </c>
      <c r="AL10" s="252">
        <v>0.001388888888888889</v>
      </c>
      <c r="AM10" s="252"/>
      <c r="AN10" s="252"/>
      <c r="AO10" s="252"/>
      <c r="AP10" s="252"/>
      <c r="AQ10" s="7" t="s">
        <v>5</v>
      </c>
      <c r="AZ10" s="67"/>
      <c r="BA10" s="67"/>
      <c r="BB10" s="67"/>
      <c r="BC10" s="67"/>
      <c r="BD10" s="67"/>
      <c r="BE10" s="45"/>
      <c r="BF10" s="45"/>
      <c r="BG10" s="45"/>
      <c r="BH10" s="45"/>
      <c r="BI10" s="45"/>
      <c r="BJ10" s="46"/>
      <c r="BK10" s="46"/>
      <c r="BL10" s="46"/>
      <c r="BM10" s="46"/>
      <c r="BN10" s="46"/>
      <c r="BO10" s="46"/>
      <c r="BP10" s="46"/>
      <c r="BQ10" s="46"/>
      <c r="BR10" s="46"/>
      <c r="BS10" s="47"/>
      <c r="BT10" s="47"/>
      <c r="BU10" s="47"/>
      <c r="BV10" s="47"/>
      <c r="BW10" s="47"/>
      <c r="BX10" s="4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</row>
    <row r="11" ht="9" customHeight="1"/>
    <row r="12" ht="6" customHeight="1"/>
    <row r="13" spans="2:150" ht="12.75">
      <c r="B13" s="1" t="s">
        <v>7</v>
      </c>
      <c r="CM13" s="36"/>
      <c r="CN13" s="36"/>
      <c r="CO13" s="36"/>
      <c r="CP13" s="36"/>
      <c r="CQ13" s="36"/>
      <c r="CR13" s="36"/>
      <c r="CS13" s="36"/>
      <c r="CT13" s="36"/>
      <c r="CU13" s="36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</row>
    <row r="14" spans="91:150" ht="6" customHeight="1" thickBot="1">
      <c r="CM14" s="36"/>
      <c r="CN14" s="36"/>
      <c r="CO14" s="36"/>
      <c r="CP14" s="36"/>
      <c r="CQ14" s="36"/>
      <c r="CR14" s="36"/>
      <c r="CS14" s="36"/>
      <c r="CT14" s="36"/>
      <c r="CU14" s="36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</row>
    <row r="15" spans="2:150" ht="15">
      <c r="B15" s="257" t="s">
        <v>8</v>
      </c>
      <c r="C15" s="258"/>
      <c r="D15" s="164" t="s">
        <v>55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205"/>
      <c r="AE15" s="253"/>
      <c r="AF15" s="253"/>
      <c r="AG15" s="250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9"/>
      <c r="BC15" s="259"/>
      <c r="CM15" s="36"/>
      <c r="CN15" s="36"/>
      <c r="CO15" s="36"/>
      <c r="CP15" s="36"/>
      <c r="CQ15" s="36"/>
      <c r="CR15" s="36"/>
      <c r="CS15" s="36"/>
      <c r="CT15" s="36"/>
      <c r="CU15" s="36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</row>
    <row r="16" spans="2:150" ht="15">
      <c r="B16" s="241" t="s">
        <v>9</v>
      </c>
      <c r="C16" s="242"/>
      <c r="D16" s="206" t="s">
        <v>56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7"/>
      <c r="AE16" s="253"/>
      <c r="AF16" s="253"/>
      <c r="AG16" s="250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9"/>
      <c r="BC16" s="259"/>
      <c r="CM16" s="36"/>
      <c r="CN16" s="36"/>
      <c r="CO16" s="36"/>
      <c r="CP16" s="36"/>
      <c r="CQ16" s="36"/>
      <c r="CR16" s="36"/>
      <c r="CS16" s="36"/>
      <c r="CT16" s="36"/>
      <c r="CU16" s="36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</row>
    <row r="17" spans="2:150" ht="15">
      <c r="B17" s="241" t="s">
        <v>10</v>
      </c>
      <c r="C17" s="242"/>
      <c r="D17" s="208" t="s">
        <v>57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9"/>
      <c r="AE17" s="253"/>
      <c r="AF17" s="253"/>
      <c r="AG17" s="250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9"/>
      <c r="BC17" s="259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</row>
    <row r="18" spans="2:150" ht="15">
      <c r="B18" s="247" t="s">
        <v>11</v>
      </c>
      <c r="C18" s="242"/>
      <c r="D18" s="208" t="s">
        <v>58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9"/>
      <c r="AE18" s="56"/>
      <c r="AF18" s="56"/>
      <c r="AG18" s="57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8"/>
      <c r="BA18" s="68"/>
      <c r="BB18" s="70"/>
      <c r="BC18" s="70"/>
      <c r="CM18" s="36"/>
      <c r="CN18" s="36"/>
      <c r="CO18" s="36"/>
      <c r="CP18" s="36"/>
      <c r="CQ18" s="36"/>
      <c r="CR18" s="36"/>
      <c r="CS18" s="36"/>
      <c r="CT18" s="36"/>
      <c r="CU18" s="36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</row>
    <row r="19" spans="2:150" ht="15">
      <c r="B19" s="247" t="s">
        <v>12</v>
      </c>
      <c r="C19" s="242"/>
      <c r="D19" s="206" t="s">
        <v>59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7"/>
      <c r="AE19" s="56"/>
      <c r="AF19" s="56"/>
      <c r="AG19" s="57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68"/>
      <c r="BA19" s="68"/>
      <c r="BB19" s="70"/>
      <c r="BC19" s="70"/>
      <c r="CM19" s="36"/>
      <c r="CN19" s="36"/>
      <c r="CO19" s="36"/>
      <c r="CP19" s="36"/>
      <c r="CQ19" s="36"/>
      <c r="CR19" s="36"/>
      <c r="CS19" s="36"/>
      <c r="CT19" s="36"/>
      <c r="CU19" s="36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</row>
    <row r="20" spans="2:150" ht="15.75" thickBot="1">
      <c r="B20" s="243" t="s">
        <v>23</v>
      </c>
      <c r="C20" s="244"/>
      <c r="D20" s="260" t="s">
        <v>60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1"/>
      <c r="Z20" s="262"/>
      <c r="AE20" s="253"/>
      <c r="AF20" s="253"/>
      <c r="AG20" s="250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9"/>
      <c r="BC20" s="259"/>
      <c r="CM20" s="36"/>
      <c r="CN20" s="36"/>
      <c r="CO20" s="36"/>
      <c r="CP20" s="36"/>
      <c r="CQ20" s="36"/>
      <c r="CR20" s="36"/>
      <c r="CS20" s="36"/>
      <c r="CT20" s="36"/>
      <c r="CU20" s="36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</row>
    <row r="21" spans="91:150" ht="12.75">
      <c r="CM21" s="36"/>
      <c r="CN21" s="36"/>
      <c r="CO21" s="36"/>
      <c r="CP21" s="36"/>
      <c r="CQ21" s="36"/>
      <c r="CR21" s="36"/>
      <c r="CS21" s="36"/>
      <c r="CT21" s="36"/>
      <c r="CU21" s="36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</row>
    <row r="22" spans="2:150" ht="12.75">
      <c r="B22" s="1" t="s">
        <v>42</v>
      </c>
      <c r="CM22" s="36"/>
      <c r="CN22" s="36"/>
      <c r="CO22" s="36"/>
      <c r="CP22" s="36"/>
      <c r="CQ22" s="36"/>
      <c r="CR22" s="36"/>
      <c r="CS22" s="36"/>
      <c r="CT22" s="36"/>
      <c r="CU22" s="36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</row>
    <row r="23" spans="91:150" ht="6" customHeight="1" thickBot="1">
      <c r="CM23" s="36"/>
      <c r="CN23" s="36"/>
      <c r="CO23" s="36"/>
      <c r="CP23" s="36"/>
      <c r="CQ23" s="36"/>
      <c r="CR23" s="36"/>
      <c r="CS23" s="36"/>
      <c r="CT23" s="36"/>
      <c r="CU23" s="36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</row>
    <row r="24" spans="2:150" s="4" customFormat="1" ht="16.5" customHeight="1" thickBot="1">
      <c r="B24" s="239" t="s">
        <v>13</v>
      </c>
      <c r="C24" s="240"/>
      <c r="D24" s="220" t="s">
        <v>40</v>
      </c>
      <c r="E24" s="221"/>
      <c r="F24" s="221"/>
      <c r="G24" s="221"/>
      <c r="H24" s="221"/>
      <c r="I24" s="222"/>
      <c r="J24" s="220" t="s">
        <v>14</v>
      </c>
      <c r="K24" s="221"/>
      <c r="L24" s="221"/>
      <c r="M24" s="221"/>
      <c r="N24" s="222"/>
      <c r="O24" s="220" t="s">
        <v>15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2"/>
      <c r="AW24" s="220" t="s">
        <v>18</v>
      </c>
      <c r="AX24" s="221"/>
      <c r="AY24" s="221"/>
      <c r="AZ24" s="221"/>
      <c r="BA24" s="222"/>
      <c r="BB24" s="245"/>
      <c r="BC24" s="246"/>
      <c r="BD24" s="61"/>
      <c r="BE24" s="23"/>
      <c r="BF24" s="24" t="s">
        <v>22</v>
      </c>
      <c r="BG24" s="25"/>
      <c r="BH24" s="25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48"/>
      <c r="BT24" s="48"/>
      <c r="BU24" s="48"/>
      <c r="BV24" s="48"/>
      <c r="BW24" s="48"/>
      <c r="BX24" s="48"/>
      <c r="BY24" s="53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</row>
    <row r="25" spans="2:150" s="5" customFormat="1" ht="18" customHeight="1">
      <c r="B25" s="160">
        <v>1</v>
      </c>
      <c r="C25" s="161"/>
      <c r="D25" s="157"/>
      <c r="E25" s="158"/>
      <c r="F25" s="158"/>
      <c r="G25" s="158"/>
      <c r="H25" s="158"/>
      <c r="I25" s="159"/>
      <c r="J25" s="162">
        <f>$H$10</f>
        <v>0.625</v>
      </c>
      <c r="K25" s="162"/>
      <c r="L25" s="162"/>
      <c r="M25" s="162"/>
      <c r="N25" s="162"/>
      <c r="O25" s="163" t="str">
        <f>$D$15</f>
        <v>C1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1" t="s">
        <v>17</v>
      </c>
      <c r="AF25" s="164" t="str">
        <f>$D$16</f>
        <v>C2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66"/>
      <c r="AX25" s="152"/>
      <c r="AY25" s="11" t="s">
        <v>16</v>
      </c>
      <c r="AZ25" s="152"/>
      <c r="BA25" s="153"/>
      <c r="BB25" s="154"/>
      <c r="BC25" s="155"/>
      <c r="BD25" s="61"/>
      <c r="BE25" s="23"/>
      <c r="BF25" s="26" t="str">
        <f>IF(ISBLANK(AW25),"0",IF(AW25&gt;AZ25,3,IF(AW25=AZ25,1,0)))</f>
        <v>0</v>
      </c>
      <c r="BG25" s="26" t="s">
        <v>16</v>
      </c>
      <c r="BH25" s="26" t="str">
        <f>IF(ISBLANK(AZ25),"0",IF(AZ25&gt;AW25,3,IF(AZ25=AW25,1,0)))</f>
        <v>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48"/>
      <c r="BT25" s="48"/>
      <c r="BU25" s="48"/>
      <c r="BV25" s="48"/>
      <c r="BW25" s="48"/>
      <c r="BX25" s="48"/>
      <c r="BY25" s="53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</row>
    <row r="26" spans="2:150" s="4" customFormat="1" ht="18" customHeight="1" thickBot="1">
      <c r="B26" s="167">
        <v>2</v>
      </c>
      <c r="C26" s="168"/>
      <c r="D26" s="144"/>
      <c r="E26" s="145"/>
      <c r="F26" s="145"/>
      <c r="G26" s="145"/>
      <c r="H26" s="145"/>
      <c r="I26" s="146"/>
      <c r="J26" s="217">
        <f aca="true" t="shared" si="0" ref="J26:J38">J25+$U$10*$X$10+$AL$10</f>
        <v>0.6333333333333333</v>
      </c>
      <c r="K26" s="218"/>
      <c r="L26" s="218"/>
      <c r="M26" s="218"/>
      <c r="N26" s="219"/>
      <c r="O26" s="142" t="str">
        <f>D17</f>
        <v>C3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71" t="s">
        <v>17</v>
      </c>
      <c r="AF26" s="142" t="str">
        <f>D20</f>
        <v>C6</v>
      </c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3"/>
      <c r="AW26" s="156"/>
      <c r="AX26" s="140"/>
      <c r="AY26" s="71" t="s">
        <v>16</v>
      </c>
      <c r="AZ26" s="140"/>
      <c r="BA26" s="141"/>
      <c r="BB26" s="147"/>
      <c r="BC26" s="148"/>
      <c r="BD26" s="61"/>
      <c r="BE26" s="23"/>
      <c r="BF26" s="26" t="str">
        <f aca="true" t="shared" si="1" ref="BF26:BF39">IF(ISBLANK(AW26),"0",IF(AW26&gt;AZ26,3,IF(AW26=AZ26,1,0)))</f>
        <v>0</v>
      </c>
      <c r="BG26" s="26" t="s">
        <v>16</v>
      </c>
      <c r="BH26" s="26" t="str">
        <f aca="true" t="shared" si="2" ref="BH26:BH39">IF(ISBLANK(AZ26),"0",IF(AZ26&gt;AW26,3,IF(AZ26=AW26,1,0)))</f>
        <v>0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48"/>
      <c r="BT26" s="48"/>
      <c r="BU26" s="48"/>
      <c r="BV26" s="48"/>
      <c r="BW26" s="48"/>
      <c r="BX26" s="48"/>
      <c r="BY26" s="53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</row>
    <row r="27" spans="2:150" s="4" customFormat="1" ht="18" customHeight="1">
      <c r="B27" s="160">
        <v>3</v>
      </c>
      <c r="C27" s="161"/>
      <c r="D27" s="157"/>
      <c r="E27" s="158"/>
      <c r="F27" s="158"/>
      <c r="G27" s="158"/>
      <c r="H27" s="158"/>
      <c r="I27" s="159"/>
      <c r="J27" s="162">
        <f t="shared" si="0"/>
        <v>0.6416666666666666</v>
      </c>
      <c r="K27" s="162"/>
      <c r="L27" s="162"/>
      <c r="M27" s="162"/>
      <c r="N27" s="162"/>
      <c r="O27" s="163" t="str">
        <f>D18</f>
        <v>C4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1" t="s">
        <v>17</v>
      </c>
      <c r="AF27" s="164" t="str">
        <f>D19</f>
        <v>C5</v>
      </c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AW27" s="166"/>
      <c r="AX27" s="152"/>
      <c r="AY27" s="11" t="s">
        <v>16</v>
      </c>
      <c r="AZ27" s="152"/>
      <c r="BA27" s="153"/>
      <c r="BB27" s="154"/>
      <c r="BC27" s="155"/>
      <c r="BD27" s="61"/>
      <c r="BE27" s="23"/>
      <c r="BF27" s="26" t="str">
        <f t="shared" si="1"/>
        <v>0</v>
      </c>
      <c r="BG27" s="26" t="s">
        <v>16</v>
      </c>
      <c r="BH27" s="26" t="str">
        <f t="shared" si="2"/>
        <v>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48"/>
      <c r="BT27" s="48"/>
      <c r="BU27" s="48"/>
      <c r="BV27" s="48"/>
      <c r="BW27" s="48"/>
      <c r="BX27" s="48"/>
      <c r="BY27" s="53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</row>
    <row r="28" spans="2:150" s="4" customFormat="1" ht="18" customHeight="1" thickBot="1">
      <c r="B28" s="167">
        <v>4</v>
      </c>
      <c r="C28" s="168"/>
      <c r="D28" s="144"/>
      <c r="E28" s="145"/>
      <c r="F28" s="145"/>
      <c r="G28" s="145"/>
      <c r="H28" s="145"/>
      <c r="I28" s="146"/>
      <c r="J28" s="169">
        <f t="shared" si="0"/>
        <v>0.6499999999999999</v>
      </c>
      <c r="K28" s="170"/>
      <c r="L28" s="170"/>
      <c r="M28" s="170"/>
      <c r="N28" s="170"/>
      <c r="O28" s="171" t="str">
        <f>D15</f>
        <v>C1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71" t="s">
        <v>17</v>
      </c>
      <c r="AF28" s="142" t="str">
        <f>D17</f>
        <v>C3</v>
      </c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56"/>
      <c r="AX28" s="140"/>
      <c r="AY28" s="71" t="s">
        <v>16</v>
      </c>
      <c r="AZ28" s="140"/>
      <c r="BA28" s="141"/>
      <c r="BB28" s="147"/>
      <c r="BC28" s="148"/>
      <c r="BD28" s="61"/>
      <c r="BE28" s="23"/>
      <c r="BF28" s="26" t="str">
        <f t="shared" si="1"/>
        <v>0</v>
      </c>
      <c r="BG28" s="26" t="s">
        <v>16</v>
      </c>
      <c r="BH28" s="26" t="str">
        <f t="shared" si="2"/>
        <v>0</v>
      </c>
      <c r="BI28" s="23"/>
      <c r="BJ28" s="23"/>
      <c r="BK28" s="23" t="s">
        <v>44</v>
      </c>
      <c r="BL28" s="23" t="s">
        <v>45</v>
      </c>
      <c r="BM28" s="23" t="s">
        <v>46</v>
      </c>
      <c r="BN28" s="23"/>
      <c r="BO28" s="23" t="s">
        <v>47</v>
      </c>
      <c r="BP28" s="23" t="s">
        <v>48</v>
      </c>
      <c r="BQ28" s="23"/>
      <c r="BR28" s="23"/>
      <c r="BS28" s="48"/>
      <c r="BT28" s="48"/>
      <c r="BU28" s="48"/>
      <c r="BV28" s="48"/>
      <c r="BW28" s="48"/>
      <c r="BX28" s="48"/>
      <c r="BY28" s="53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</row>
    <row r="29" spans="2:150" s="4" customFormat="1" ht="18" customHeight="1">
      <c r="B29" s="160">
        <v>5</v>
      </c>
      <c r="C29" s="161"/>
      <c r="D29" s="157"/>
      <c r="E29" s="158"/>
      <c r="F29" s="158"/>
      <c r="G29" s="158"/>
      <c r="H29" s="158"/>
      <c r="I29" s="159"/>
      <c r="J29" s="162">
        <f t="shared" si="0"/>
        <v>0.6583333333333332</v>
      </c>
      <c r="K29" s="162"/>
      <c r="L29" s="162"/>
      <c r="M29" s="162"/>
      <c r="N29" s="162"/>
      <c r="O29" s="163" t="str">
        <f>$D$16</f>
        <v>C2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1" t="s">
        <v>17</v>
      </c>
      <c r="AF29" s="164" t="str">
        <f>D18</f>
        <v>C4</v>
      </c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5"/>
      <c r="AW29" s="166"/>
      <c r="AX29" s="152"/>
      <c r="AY29" s="11" t="s">
        <v>16</v>
      </c>
      <c r="AZ29" s="152"/>
      <c r="BA29" s="153"/>
      <c r="BB29" s="154"/>
      <c r="BC29" s="155"/>
      <c r="BD29" s="61"/>
      <c r="BE29" s="23"/>
      <c r="BF29" s="26" t="str">
        <f t="shared" si="1"/>
        <v>0</v>
      </c>
      <c r="BG29" s="26" t="s">
        <v>16</v>
      </c>
      <c r="BH29" s="26" t="str">
        <f t="shared" si="2"/>
        <v>0</v>
      </c>
      <c r="BI29" s="23"/>
      <c r="BJ29" s="28" t="str">
        <f>$D$15</f>
        <v>C1</v>
      </c>
      <c r="BK29" s="29">
        <f>COUNT($AW$25,$AW$28,$AW$31,$AW$35,$AW$37)</f>
        <v>0</v>
      </c>
      <c r="BL29" s="29">
        <f>SUM($BF$25+$BF$28+$BF$31+$BF$35+$BF$37)</f>
        <v>0</v>
      </c>
      <c r="BM29" s="29">
        <f>SUM($AW$25+$AW$28+$AW$31+$AW$35+$AW$37)</f>
        <v>0</v>
      </c>
      <c r="BN29" s="30" t="s">
        <v>16</v>
      </c>
      <c r="BO29" s="29">
        <f>SUM($AZ$25+$AZ$28+$AZ$31+$AZ$35+$AZ$37)</f>
        <v>0</v>
      </c>
      <c r="BP29" s="31">
        <f aca="true" t="shared" si="3" ref="BP29:BP34">SUM(BM29-BO29)</f>
        <v>0</v>
      </c>
      <c r="BQ29" s="23"/>
      <c r="BR29" s="23"/>
      <c r="BS29" s="48"/>
      <c r="BT29" s="48"/>
      <c r="BU29" s="48"/>
      <c r="BV29" s="48"/>
      <c r="BW29" s="48"/>
      <c r="BX29" s="48"/>
      <c r="BY29" s="53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</row>
    <row r="30" spans="2:150" s="4" customFormat="1" ht="18" customHeight="1" thickBot="1">
      <c r="B30" s="167">
        <v>6</v>
      </c>
      <c r="C30" s="168"/>
      <c r="D30" s="144"/>
      <c r="E30" s="145"/>
      <c r="F30" s="145"/>
      <c r="G30" s="145"/>
      <c r="H30" s="145"/>
      <c r="I30" s="146"/>
      <c r="J30" s="169">
        <f t="shared" si="0"/>
        <v>0.6666666666666665</v>
      </c>
      <c r="K30" s="170"/>
      <c r="L30" s="170"/>
      <c r="M30" s="170"/>
      <c r="N30" s="170"/>
      <c r="O30" s="171" t="str">
        <f>$D$20</f>
        <v>C6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71" t="s">
        <v>17</v>
      </c>
      <c r="AF30" s="142" t="str">
        <f>D19</f>
        <v>C5</v>
      </c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3"/>
      <c r="AW30" s="156"/>
      <c r="AX30" s="140"/>
      <c r="AY30" s="71" t="s">
        <v>16</v>
      </c>
      <c r="AZ30" s="140"/>
      <c r="BA30" s="141"/>
      <c r="BB30" s="147"/>
      <c r="BC30" s="148"/>
      <c r="BD30" s="61"/>
      <c r="BE30" s="23"/>
      <c r="BF30" s="26" t="str">
        <f t="shared" si="1"/>
        <v>0</v>
      </c>
      <c r="BG30" s="26" t="s">
        <v>16</v>
      </c>
      <c r="BH30" s="26" t="str">
        <f t="shared" si="2"/>
        <v>0</v>
      </c>
      <c r="BI30" s="21"/>
      <c r="BJ30" s="28" t="str">
        <f>$D$16</f>
        <v>C2</v>
      </c>
      <c r="BK30" s="29">
        <f>COUNT($AW$25,$AW$29,$AW$32,$AW$36,$AW$39)</f>
        <v>0</v>
      </c>
      <c r="BL30" s="29">
        <f>SUM($BH$25+$BF$29+$BF$32+$BF$36+$BF$39)</f>
        <v>0</v>
      </c>
      <c r="BM30" s="29">
        <f>SUM($AZ$25+$AW$29+$AW$32+$AW$36+$AW$39)</f>
        <v>0</v>
      </c>
      <c r="BN30" s="30" t="s">
        <v>16</v>
      </c>
      <c r="BO30" s="29">
        <f>SUM($AW$25+$AZ$29+$AZ$32+$AZ$36+$AZ$39)</f>
        <v>0</v>
      </c>
      <c r="BP30" s="31">
        <f t="shared" si="3"/>
        <v>0</v>
      </c>
      <c r="BQ30" s="23"/>
      <c r="BR30" s="23"/>
      <c r="BS30" s="48"/>
      <c r="BT30" s="48"/>
      <c r="BU30" s="48"/>
      <c r="BV30" s="48"/>
      <c r="BW30" s="48"/>
      <c r="BX30" s="48"/>
      <c r="BY30" s="53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</row>
    <row r="31" spans="2:150" s="4" customFormat="1" ht="18" customHeight="1">
      <c r="B31" s="160">
        <v>7</v>
      </c>
      <c r="C31" s="161"/>
      <c r="D31" s="157"/>
      <c r="E31" s="158"/>
      <c r="F31" s="158"/>
      <c r="G31" s="158"/>
      <c r="H31" s="158"/>
      <c r="I31" s="159"/>
      <c r="J31" s="162">
        <f t="shared" si="0"/>
        <v>0.6749999999999998</v>
      </c>
      <c r="K31" s="162"/>
      <c r="L31" s="162"/>
      <c r="M31" s="162"/>
      <c r="N31" s="162"/>
      <c r="O31" s="163" t="str">
        <f>D15</f>
        <v>C1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1" t="s">
        <v>17</v>
      </c>
      <c r="AF31" s="164" t="str">
        <f>D18</f>
        <v>C4</v>
      </c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166"/>
      <c r="AX31" s="152"/>
      <c r="AY31" s="11" t="s">
        <v>16</v>
      </c>
      <c r="AZ31" s="152"/>
      <c r="BA31" s="153"/>
      <c r="BB31" s="154"/>
      <c r="BC31" s="155"/>
      <c r="BD31" s="61"/>
      <c r="BE31" s="23"/>
      <c r="BF31" s="26" t="str">
        <f t="shared" si="1"/>
        <v>0</v>
      </c>
      <c r="BG31" s="26"/>
      <c r="BH31" s="26" t="str">
        <f t="shared" si="2"/>
        <v>0</v>
      </c>
      <c r="BI31" s="21"/>
      <c r="BJ31" s="28" t="str">
        <f>$D$17</f>
        <v>C3</v>
      </c>
      <c r="BK31" s="29">
        <f>COUNT($AW$26,$AZ$28,$AZ$33,$AZ$36,$AW$38)</f>
        <v>0</v>
      </c>
      <c r="BL31" s="29">
        <f>SUM($BF$26+$BH$28+$BH$33+$BH$36+$BF$38)</f>
        <v>0</v>
      </c>
      <c r="BM31" s="29">
        <f>SUM($AW$26+$AZ$28+$AZ$33+$AZ$36+$AW$38)</f>
        <v>0</v>
      </c>
      <c r="BN31" s="30" t="s">
        <v>16</v>
      </c>
      <c r="BO31" s="29">
        <f>SUM($AZ$26+$AW$28+$AW$33+$AW$36+$AZ$38)</f>
        <v>0</v>
      </c>
      <c r="BP31" s="31">
        <f t="shared" si="3"/>
        <v>0</v>
      </c>
      <c r="BQ31" s="23"/>
      <c r="BR31" s="23"/>
      <c r="BS31" s="48"/>
      <c r="BT31" s="48"/>
      <c r="BU31" s="48"/>
      <c r="BV31" s="48"/>
      <c r="BW31" s="48"/>
      <c r="BX31" s="48"/>
      <c r="BY31" s="53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</row>
    <row r="32" spans="2:150" s="4" customFormat="1" ht="18" customHeight="1" thickBot="1">
      <c r="B32" s="167">
        <v>8</v>
      </c>
      <c r="C32" s="168"/>
      <c r="D32" s="144"/>
      <c r="E32" s="145"/>
      <c r="F32" s="145"/>
      <c r="G32" s="145"/>
      <c r="H32" s="145"/>
      <c r="I32" s="146"/>
      <c r="J32" s="169">
        <f t="shared" si="0"/>
        <v>0.6833333333333331</v>
      </c>
      <c r="K32" s="170"/>
      <c r="L32" s="170"/>
      <c r="M32" s="170"/>
      <c r="N32" s="170"/>
      <c r="O32" s="171" t="str">
        <f>D16</f>
        <v>C2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71" t="s">
        <v>17</v>
      </c>
      <c r="AF32" s="142" t="str">
        <f>D20</f>
        <v>C6</v>
      </c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3"/>
      <c r="AW32" s="156"/>
      <c r="AX32" s="140"/>
      <c r="AY32" s="71" t="s">
        <v>16</v>
      </c>
      <c r="AZ32" s="140"/>
      <c r="BA32" s="141"/>
      <c r="BB32" s="147"/>
      <c r="BC32" s="148"/>
      <c r="BD32" s="61"/>
      <c r="BE32" s="23"/>
      <c r="BF32" s="26" t="str">
        <f t="shared" si="1"/>
        <v>0</v>
      </c>
      <c r="BG32" s="26"/>
      <c r="BH32" s="26" t="str">
        <f t="shared" si="2"/>
        <v>0</v>
      </c>
      <c r="BI32" s="21"/>
      <c r="BJ32" s="28" t="str">
        <f>$D$18</f>
        <v>C4</v>
      </c>
      <c r="BK32" s="29">
        <f>COUNT($AW$27,$AW$29,$AZ$31,$AZ$34,$AW$38)</f>
        <v>0</v>
      </c>
      <c r="BL32" s="29">
        <f>SUM($BF$27+$BH$29+$BH$31+$BH$34+$BH$38)</f>
        <v>0</v>
      </c>
      <c r="BM32" s="29">
        <f>SUM($AW$27+$AZ$29+$AZ$31+$AZ$34+$AZ$38)</f>
        <v>0</v>
      </c>
      <c r="BN32" s="30" t="s">
        <v>16</v>
      </c>
      <c r="BO32" s="29">
        <f>SUM($AZ$27+$AW$29+$AW$31+$AW$34+$AW$38)</f>
        <v>0</v>
      </c>
      <c r="BP32" s="31">
        <f t="shared" si="3"/>
        <v>0</v>
      </c>
      <c r="BQ32" s="23"/>
      <c r="BR32" s="23"/>
      <c r="BS32" s="48"/>
      <c r="BT32" s="48"/>
      <c r="BU32" s="48"/>
      <c r="BV32" s="48"/>
      <c r="BW32" s="48"/>
      <c r="BX32" s="48"/>
      <c r="BY32" s="53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</row>
    <row r="33" spans="2:150" s="4" customFormat="1" ht="18" customHeight="1">
      <c r="B33" s="160">
        <v>9</v>
      </c>
      <c r="C33" s="161"/>
      <c r="D33" s="157"/>
      <c r="E33" s="158"/>
      <c r="F33" s="158"/>
      <c r="G33" s="158"/>
      <c r="H33" s="158"/>
      <c r="I33" s="159"/>
      <c r="J33" s="162">
        <f t="shared" si="0"/>
        <v>0.6916666666666664</v>
      </c>
      <c r="K33" s="162"/>
      <c r="L33" s="162"/>
      <c r="M33" s="162"/>
      <c r="N33" s="162"/>
      <c r="O33" s="163" t="str">
        <f>D19</f>
        <v>C5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1" t="s">
        <v>17</v>
      </c>
      <c r="AF33" s="164" t="str">
        <f>$D$17</f>
        <v>C3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5"/>
      <c r="AW33" s="166"/>
      <c r="AX33" s="152"/>
      <c r="AY33" s="11" t="s">
        <v>16</v>
      </c>
      <c r="AZ33" s="152"/>
      <c r="BA33" s="153"/>
      <c r="BB33" s="154"/>
      <c r="BC33" s="155"/>
      <c r="BD33" s="61"/>
      <c r="BE33" s="23"/>
      <c r="BF33" s="26" t="str">
        <f t="shared" si="1"/>
        <v>0</v>
      </c>
      <c r="BG33" s="26"/>
      <c r="BH33" s="26" t="str">
        <f t="shared" si="2"/>
        <v>0</v>
      </c>
      <c r="BI33" s="21"/>
      <c r="BJ33" s="28" t="str">
        <f>$D$20</f>
        <v>C6</v>
      </c>
      <c r="BK33" s="29">
        <f>COUNT($AW$26,$AW$30,$AW$32,$AW$34,$AW$37)</f>
        <v>0</v>
      </c>
      <c r="BL33" s="29">
        <f>SUM($BH$26+$BF$30+$BH$32+$BF$34+$BH$37)</f>
        <v>0</v>
      </c>
      <c r="BM33" s="29">
        <f>SUM($AZ$26+$AW$30+$AZ$32+$AW$34+$AZ$37)</f>
        <v>0</v>
      </c>
      <c r="BN33" s="30" t="s">
        <v>16</v>
      </c>
      <c r="BO33" s="29">
        <f>SUM($AW$26+$AZ$30+$AW$32+$AZ$34+$AW$37)</f>
        <v>0</v>
      </c>
      <c r="BP33" s="31">
        <f t="shared" si="3"/>
        <v>0</v>
      </c>
      <c r="BQ33" s="23"/>
      <c r="BR33" s="23"/>
      <c r="BS33" s="48"/>
      <c r="BT33" s="48"/>
      <c r="BU33" s="48"/>
      <c r="BV33" s="48"/>
      <c r="BW33" s="48"/>
      <c r="BX33" s="48"/>
      <c r="BY33" s="53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</row>
    <row r="34" spans="2:150" s="4" customFormat="1" ht="18" customHeight="1" thickBot="1">
      <c r="B34" s="167">
        <v>10</v>
      </c>
      <c r="C34" s="168"/>
      <c r="D34" s="144"/>
      <c r="E34" s="145"/>
      <c r="F34" s="145"/>
      <c r="G34" s="145"/>
      <c r="H34" s="145"/>
      <c r="I34" s="146"/>
      <c r="J34" s="169">
        <f t="shared" si="0"/>
        <v>0.6999999999999997</v>
      </c>
      <c r="K34" s="170"/>
      <c r="L34" s="170"/>
      <c r="M34" s="170"/>
      <c r="N34" s="170"/>
      <c r="O34" s="171" t="str">
        <f>$D$20</f>
        <v>C6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71" t="s">
        <v>17</v>
      </c>
      <c r="AF34" s="142" t="str">
        <f>D18</f>
        <v>C4</v>
      </c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3"/>
      <c r="AW34" s="156"/>
      <c r="AX34" s="140"/>
      <c r="AY34" s="71" t="s">
        <v>16</v>
      </c>
      <c r="AZ34" s="140"/>
      <c r="BA34" s="141"/>
      <c r="BB34" s="147"/>
      <c r="BC34" s="148"/>
      <c r="BD34" s="61"/>
      <c r="BE34" s="23"/>
      <c r="BF34" s="26" t="str">
        <f t="shared" si="1"/>
        <v>0</v>
      </c>
      <c r="BG34" s="26"/>
      <c r="BH34" s="26" t="str">
        <f t="shared" si="2"/>
        <v>0</v>
      </c>
      <c r="BI34" s="21"/>
      <c r="BJ34" s="28" t="str">
        <f>$D$19</f>
        <v>C5</v>
      </c>
      <c r="BK34" s="29">
        <f>COUNT($AW$27,$AZ$30,$AW$33,$AZ$35,$AW$39)</f>
        <v>0</v>
      </c>
      <c r="BL34" s="29">
        <f>SUM($BH$27+$BH$30+$BF$33+$BH$35+$BH$39)</f>
        <v>0</v>
      </c>
      <c r="BM34" s="29">
        <f>SUM($AZ$27+$AZ$30+$AW$33+$AZ$35+$AZ$39)</f>
        <v>0</v>
      </c>
      <c r="BN34" s="30" t="s">
        <v>16</v>
      </c>
      <c r="BO34" s="29">
        <f>SUM($AW$27+$AW$30+$AZ$33+$AW$35+$AW$39)</f>
        <v>0</v>
      </c>
      <c r="BP34" s="31">
        <f t="shared" si="3"/>
        <v>0</v>
      </c>
      <c r="BQ34" s="23"/>
      <c r="BR34" s="23"/>
      <c r="BS34" s="48"/>
      <c r="BT34" s="48"/>
      <c r="BU34" s="48"/>
      <c r="BV34" s="48"/>
      <c r="BW34" s="48"/>
      <c r="BX34" s="48"/>
      <c r="BY34" s="53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</row>
    <row r="35" spans="2:150" s="4" customFormat="1" ht="18" customHeight="1">
      <c r="B35" s="160">
        <v>11</v>
      </c>
      <c r="C35" s="161"/>
      <c r="D35" s="157"/>
      <c r="E35" s="158"/>
      <c r="F35" s="158"/>
      <c r="G35" s="158"/>
      <c r="H35" s="158"/>
      <c r="I35" s="159"/>
      <c r="J35" s="162">
        <f t="shared" si="0"/>
        <v>0.708333333333333</v>
      </c>
      <c r="K35" s="162"/>
      <c r="L35" s="162"/>
      <c r="M35" s="162"/>
      <c r="N35" s="162"/>
      <c r="O35" s="163" t="str">
        <f>D15</f>
        <v>C1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1" t="s">
        <v>17</v>
      </c>
      <c r="AF35" s="164" t="str">
        <f>D19</f>
        <v>C5</v>
      </c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5"/>
      <c r="AW35" s="166"/>
      <c r="AX35" s="152"/>
      <c r="AY35" s="11" t="s">
        <v>16</v>
      </c>
      <c r="AZ35" s="152"/>
      <c r="BA35" s="153"/>
      <c r="BB35" s="154"/>
      <c r="BC35" s="155"/>
      <c r="BD35" s="61"/>
      <c r="BE35" s="23"/>
      <c r="BF35" s="26" t="str">
        <f t="shared" si="1"/>
        <v>0</v>
      </c>
      <c r="BG35" s="26"/>
      <c r="BH35" s="26" t="str">
        <f t="shared" si="2"/>
        <v>0</v>
      </c>
      <c r="BI35" s="21"/>
      <c r="BJ35" s="28"/>
      <c r="BK35" s="29"/>
      <c r="BL35" s="29"/>
      <c r="BM35" s="29"/>
      <c r="BN35" s="30"/>
      <c r="BO35" s="29"/>
      <c r="BP35" s="31"/>
      <c r="BQ35" s="23"/>
      <c r="BR35" s="23"/>
      <c r="BS35" s="48"/>
      <c r="BT35" s="48"/>
      <c r="BU35" s="48"/>
      <c r="BV35" s="48"/>
      <c r="BW35" s="48"/>
      <c r="BX35" s="48"/>
      <c r="BY35" s="53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</row>
    <row r="36" spans="2:150" s="4" customFormat="1" ht="18" customHeight="1" thickBot="1">
      <c r="B36" s="167">
        <v>12</v>
      </c>
      <c r="C36" s="168"/>
      <c r="D36" s="144"/>
      <c r="E36" s="145"/>
      <c r="F36" s="145"/>
      <c r="G36" s="145"/>
      <c r="H36" s="145"/>
      <c r="I36" s="146"/>
      <c r="J36" s="169">
        <f t="shared" si="0"/>
        <v>0.7166666666666663</v>
      </c>
      <c r="K36" s="170"/>
      <c r="L36" s="170"/>
      <c r="M36" s="170"/>
      <c r="N36" s="170"/>
      <c r="O36" s="171" t="str">
        <f>D16</f>
        <v>C2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71" t="s">
        <v>17</v>
      </c>
      <c r="AF36" s="142" t="str">
        <f>D17</f>
        <v>C3</v>
      </c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3"/>
      <c r="AW36" s="156"/>
      <c r="AX36" s="140"/>
      <c r="AY36" s="71" t="s">
        <v>16</v>
      </c>
      <c r="AZ36" s="140"/>
      <c r="BA36" s="141"/>
      <c r="BB36" s="147"/>
      <c r="BC36" s="148"/>
      <c r="BD36" s="61"/>
      <c r="BE36" s="23"/>
      <c r="BF36" s="26" t="str">
        <f t="shared" si="1"/>
        <v>0</v>
      </c>
      <c r="BG36" s="26"/>
      <c r="BH36" s="26" t="str">
        <f t="shared" si="2"/>
        <v>0</v>
      </c>
      <c r="BI36" s="21"/>
      <c r="BJ36" s="28"/>
      <c r="BK36" s="29"/>
      <c r="BL36" s="29"/>
      <c r="BM36" s="29"/>
      <c r="BN36" s="30"/>
      <c r="BO36" s="29"/>
      <c r="BP36" s="31"/>
      <c r="BQ36" s="23"/>
      <c r="BR36" s="23"/>
      <c r="BS36" s="48"/>
      <c r="BT36" s="48"/>
      <c r="BU36" s="48"/>
      <c r="BV36" s="48"/>
      <c r="BW36" s="48"/>
      <c r="BX36" s="48"/>
      <c r="BY36" s="53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</row>
    <row r="37" spans="2:150" s="4" customFormat="1" ht="18" customHeight="1">
      <c r="B37" s="160">
        <v>13</v>
      </c>
      <c r="C37" s="161"/>
      <c r="D37" s="157"/>
      <c r="E37" s="158"/>
      <c r="F37" s="158"/>
      <c r="G37" s="158"/>
      <c r="H37" s="158"/>
      <c r="I37" s="159"/>
      <c r="J37" s="162">
        <f t="shared" si="0"/>
        <v>0.7249999999999996</v>
      </c>
      <c r="K37" s="162"/>
      <c r="L37" s="162"/>
      <c r="M37" s="162"/>
      <c r="N37" s="162"/>
      <c r="O37" s="163" t="str">
        <f>D15</f>
        <v>C1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1" t="s">
        <v>17</v>
      </c>
      <c r="AF37" s="164" t="str">
        <f>D20</f>
        <v>C6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166"/>
      <c r="AX37" s="152"/>
      <c r="AY37" s="11" t="s">
        <v>16</v>
      </c>
      <c r="AZ37" s="152"/>
      <c r="BA37" s="153"/>
      <c r="BB37" s="154"/>
      <c r="BC37" s="155"/>
      <c r="BD37" s="61"/>
      <c r="BE37" s="23"/>
      <c r="BF37" s="26" t="str">
        <f t="shared" si="1"/>
        <v>0</v>
      </c>
      <c r="BG37" s="26"/>
      <c r="BH37" s="26" t="str">
        <f t="shared" si="2"/>
        <v>0</v>
      </c>
      <c r="BI37" s="21"/>
      <c r="BJ37" s="28"/>
      <c r="BK37" s="29"/>
      <c r="BL37" s="29"/>
      <c r="BM37" s="29"/>
      <c r="BN37" s="30"/>
      <c r="BO37" s="29"/>
      <c r="BP37" s="31"/>
      <c r="BQ37" s="23"/>
      <c r="BR37" s="23"/>
      <c r="BS37" s="48"/>
      <c r="BT37" s="48"/>
      <c r="BU37" s="48"/>
      <c r="BV37" s="48"/>
      <c r="BW37" s="48"/>
      <c r="BX37" s="48"/>
      <c r="BY37" s="53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</row>
    <row r="38" spans="2:150" s="4" customFormat="1" ht="18" customHeight="1" thickBot="1">
      <c r="B38" s="173">
        <v>14</v>
      </c>
      <c r="C38" s="146"/>
      <c r="D38" s="144"/>
      <c r="E38" s="145"/>
      <c r="F38" s="145"/>
      <c r="G38" s="145"/>
      <c r="H38" s="145"/>
      <c r="I38" s="146"/>
      <c r="J38" s="217">
        <f t="shared" si="0"/>
        <v>0.733333333333333</v>
      </c>
      <c r="K38" s="218"/>
      <c r="L38" s="218"/>
      <c r="M38" s="218"/>
      <c r="N38" s="219"/>
      <c r="O38" s="171" t="str">
        <f>D17</f>
        <v>C3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71" t="s">
        <v>17</v>
      </c>
      <c r="AF38" s="142" t="str">
        <f>D18</f>
        <v>C4</v>
      </c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3"/>
      <c r="AW38" s="156"/>
      <c r="AX38" s="140"/>
      <c r="AY38" s="71" t="s">
        <v>16</v>
      </c>
      <c r="AZ38" s="140"/>
      <c r="BA38" s="141"/>
      <c r="BB38" s="147"/>
      <c r="BC38" s="148"/>
      <c r="BD38" s="61"/>
      <c r="BE38" s="23"/>
      <c r="BF38" s="26" t="str">
        <f t="shared" si="1"/>
        <v>0</v>
      </c>
      <c r="BG38" s="26"/>
      <c r="BH38" s="26" t="str">
        <f t="shared" si="2"/>
        <v>0</v>
      </c>
      <c r="BI38" s="21"/>
      <c r="BJ38" s="28"/>
      <c r="BK38" s="29"/>
      <c r="BL38" s="29"/>
      <c r="BM38" s="29"/>
      <c r="BN38" s="30"/>
      <c r="BO38" s="29"/>
      <c r="BP38" s="31"/>
      <c r="BQ38" s="23"/>
      <c r="BR38" s="23"/>
      <c r="BS38" s="48"/>
      <c r="BT38" s="48"/>
      <c r="BU38" s="48"/>
      <c r="BV38" s="48"/>
      <c r="BW38" s="48"/>
      <c r="BX38" s="48"/>
      <c r="BY38" s="53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</row>
    <row r="39" spans="2:150" s="4" customFormat="1" ht="18" customHeight="1" thickBot="1">
      <c r="B39" s="234">
        <v>15</v>
      </c>
      <c r="C39" s="235"/>
      <c r="D39" s="236"/>
      <c r="E39" s="237"/>
      <c r="F39" s="237"/>
      <c r="G39" s="237"/>
      <c r="H39" s="237"/>
      <c r="I39" s="238"/>
      <c r="J39" s="223">
        <f>J38+$U$10*$X$10+$AL$10</f>
        <v>0.7416666666666663</v>
      </c>
      <c r="K39" s="224"/>
      <c r="L39" s="224"/>
      <c r="M39" s="224"/>
      <c r="N39" s="225"/>
      <c r="O39" s="226" t="str">
        <f>D16</f>
        <v>C2</v>
      </c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59" t="s">
        <v>17</v>
      </c>
      <c r="AF39" s="227" t="str">
        <f>D19</f>
        <v>C5</v>
      </c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8"/>
      <c r="AW39" s="229"/>
      <c r="AX39" s="230"/>
      <c r="AY39" s="59" t="s">
        <v>16</v>
      </c>
      <c r="AZ39" s="230"/>
      <c r="BA39" s="231"/>
      <c r="BB39" s="232"/>
      <c r="BC39" s="233"/>
      <c r="BD39" s="61"/>
      <c r="BE39" s="23"/>
      <c r="BF39" s="26" t="str">
        <f t="shared" si="1"/>
        <v>0</v>
      </c>
      <c r="BG39" s="26" t="s">
        <v>16</v>
      </c>
      <c r="BH39" s="26" t="str">
        <f t="shared" si="2"/>
        <v>0</v>
      </c>
      <c r="BI39" s="27"/>
      <c r="BJ39" s="28"/>
      <c r="BK39" s="29"/>
      <c r="BL39" s="29"/>
      <c r="BM39" s="29"/>
      <c r="BN39" s="30"/>
      <c r="BO39" s="29"/>
      <c r="BP39" s="31"/>
      <c r="BQ39" s="28"/>
      <c r="BR39" s="28"/>
      <c r="BS39" s="28"/>
      <c r="BT39" s="28"/>
      <c r="BU39" s="28"/>
      <c r="BV39" s="28"/>
      <c r="BW39" s="28"/>
      <c r="BX39" s="28"/>
      <c r="BY39" s="50"/>
      <c r="BZ39" s="50"/>
      <c r="CA39" s="50"/>
      <c r="CB39" s="50"/>
      <c r="CC39" s="50"/>
      <c r="CD39" s="50"/>
      <c r="CE39" s="50"/>
      <c r="CF39" s="50"/>
      <c r="CG39" s="50"/>
      <c r="CH39" s="5"/>
      <c r="CI39" s="51"/>
      <c r="CJ39" s="51"/>
      <c r="CK39" s="5"/>
      <c r="CL39" s="51"/>
      <c r="CM39" s="51"/>
      <c r="CN39" s="5"/>
      <c r="CO39" s="51"/>
      <c r="CP39" s="5"/>
      <c r="CQ39" s="5"/>
      <c r="CR39" s="51"/>
      <c r="CS39" s="5"/>
      <c r="CT39" s="52"/>
      <c r="CU39" s="39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</row>
    <row r="40" spans="2:150" s="4" customFormat="1" ht="18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72"/>
      <c r="AX40" s="172"/>
      <c r="AY40" s="49"/>
      <c r="AZ40" s="139"/>
      <c r="BA40" s="139"/>
      <c r="BB40" s="63"/>
      <c r="BC40" s="63"/>
      <c r="BD40" s="61"/>
      <c r="BE40" s="23"/>
      <c r="BF40" s="26"/>
      <c r="BG40" s="26"/>
      <c r="BH40" s="26"/>
      <c r="BI40" s="21"/>
      <c r="BJ40" s="23"/>
      <c r="BK40" s="23"/>
      <c r="BL40" s="23"/>
      <c r="BM40" s="23"/>
      <c r="BN40" s="23"/>
      <c r="BO40" s="23"/>
      <c r="BP40" s="23"/>
      <c r="BQ40" s="23"/>
      <c r="BR40" s="23"/>
      <c r="BS40" s="48"/>
      <c r="BT40" s="48"/>
      <c r="BU40" s="48"/>
      <c r="BV40" s="48"/>
      <c r="BW40" s="48"/>
      <c r="BX40" s="48"/>
      <c r="BY40" s="53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</row>
    <row r="41" spans="2:150" s="4" customFormat="1" ht="18" customHeight="1">
      <c r="B41" s="1" t="s">
        <v>41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 s="60"/>
      <c r="BA41" s="60"/>
      <c r="BB41" s="60"/>
      <c r="BC41" s="60"/>
      <c r="BD41" s="61"/>
      <c r="BE41" s="23"/>
      <c r="BF41" s="26"/>
      <c r="BG41" s="26"/>
      <c r="BH41" s="26"/>
      <c r="BI41" s="27"/>
      <c r="BJ41" s="23"/>
      <c r="BK41" s="23"/>
      <c r="BL41" s="23"/>
      <c r="BM41" s="23"/>
      <c r="BN41" s="23"/>
      <c r="BO41" s="23"/>
      <c r="BP41" s="31"/>
      <c r="BQ41" s="23"/>
      <c r="BR41" s="23"/>
      <c r="BS41" s="48"/>
      <c r="BT41" s="48"/>
      <c r="BU41" s="48"/>
      <c r="BV41" s="48"/>
      <c r="BW41" s="48"/>
      <c r="BX41" s="48"/>
      <c r="BY41" s="53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</row>
    <row r="42" spans="2:150" s="4" customFormat="1" ht="18" customHeight="1" thickBo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 s="60"/>
      <c r="BA42" s="60"/>
      <c r="BB42" s="60"/>
      <c r="BC42" s="60"/>
      <c r="BD42" s="61"/>
      <c r="BE42" s="23"/>
      <c r="BF42" s="26"/>
      <c r="BG42" s="26"/>
      <c r="BH42" s="26"/>
      <c r="BI42" s="27"/>
      <c r="BJ42" s="22"/>
      <c r="BK42" s="22"/>
      <c r="BL42" s="22"/>
      <c r="BM42" s="22"/>
      <c r="BN42" s="22"/>
      <c r="BO42" s="22"/>
      <c r="BP42" s="31"/>
      <c r="BQ42" s="23"/>
      <c r="BR42" s="23"/>
      <c r="BS42" s="48"/>
      <c r="BT42" s="48"/>
      <c r="BU42" s="48"/>
      <c r="BV42" s="48"/>
      <c r="BW42" s="48"/>
      <c r="BX42" s="48"/>
      <c r="BY42" s="53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</row>
    <row r="43" spans="2:150" s="4" customFormat="1" ht="18" customHeight="1" thickBot="1">
      <c r="B43"/>
      <c r="C43"/>
      <c r="D43"/>
      <c r="E43" s="149" t="s">
        <v>26</v>
      </c>
      <c r="F43" s="150"/>
      <c r="G43" s="150"/>
      <c r="H43" s="150"/>
      <c r="I43" s="150" t="s">
        <v>43</v>
      </c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1"/>
      <c r="AE43" s="191" t="s">
        <v>24</v>
      </c>
      <c r="AF43" s="192"/>
      <c r="AG43" s="193"/>
      <c r="AH43" s="149" t="s">
        <v>19</v>
      </c>
      <c r="AI43" s="150"/>
      <c r="AJ43" s="151"/>
      <c r="AK43" s="149" t="s">
        <v>20</v>
      </c>
      <c r="AL43" s="150"/>
      <c r="AM43" s="150"/>
      <c r="AN43" s="150"/>
      <c r="AO43" s="151"/>
      <c r="AP43" s="149" t="s">
        <v>21</v>
      </c>
      <c r="AQ43" s="150"/>
      <c r="AR43" s="151"/>
      <c r="AS43"/>
      <c r="AT43"/>
      <c r="AU43"/>
      <c r="AV43"/>
      <c r="AW43"/>
      <c r="AX43"/>
      <c r="AY43"/>
      <c r="AZ43" s="60"/>
      <c r="BA43" s="60"/>
      <c r="BB43" s="60"/>
      <c r="BC43" s="60"/>
      <c r="BD43" s="61"/>
      <c r="BE43" s="23"/>
      <c r="BF43" s="26"/>
      <c r="BG43" s="26"/>
      <c r="BH43" s="26"/>
      <c r="BI43" s="27"/>
      <c r="BJ43" s="28"/>
      <c r="BK43" s="29"/>
      <c r="BL43" s="29"/>
      <c r="BM43" s="29"/>
      <c r="BN43" s="30"/>
      <c r="BO43" s="29"/>
      <c r="BP43" s="31"/>
      <c r="BQ43" s="23"/>
      <c r="BR43" s="23"/>
      <c r="BS43" s="48"/>
      <c r="BT43" s="48"/>
      <c r="BU43" s="48"/>
      <c r="BV43" s="48"/>
      <c r="BW43" s="48"/>
      <c r="BX43" s="48"/>
      <c r="BY43" s="53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</row>
    <row r="44" spans="2:150" s="4" customFormat="1" ht="18" customHeight="1">
      <c r="B44"/>
      <c r="C44"/>
      <c r="D44"/>
      <c r="E44" s="210" t="s">
        <v>8</v>
      </c>
      <c r="F44" s="185"/>
      <c r="G44" s="189">
        <f>IF(ISBLANK($AZ$39),"",$BJ$29)</f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201">
        <f aca="true" t="shared" si="4" ref="AE44:AE49">$BK$29</f>
        <v>0</v>
      </c>
      <c r="AF44" s="202"/>
      <c r="AG44" s="203"/>
      <c r="AH44" s="204">
        <f>BL29</f>
        <v>0</v>
      </c>
      <c r="AI44" s="202"/>
      <c r="AJ44" s="203"/>
      <c r="AK44" s="185">
        <f>$BM$29</f>
        <v>0</v>
      </c>
      <c r="AL44" s="185"/>
      <c r="AM44" s="8" t="s">
        <v>16</v>
      </c>
      <c r="AN44" s="185">
        <f>$BO$29</f>
        <v>0</v>
      </c>
      <c r="AO44" s="185"/>
      <c r="AP44" s="194">
        <f>$BP$29</f>
        <v>0</v>
      </c>
      <c r="AQ44" s="195"/>
      <c r="AR44" s="196"/>
      <c r="AS44"/>
      <c r="AT44"/>
      <c r="AU44"/>
      <c r="AV44"/>
      <c r="AW44"/>
      <c r="AX44"/>
      <c r="AY44"/>
      <c r="AZ44" s="60"/>
      <c r="BA44" s="60"/>
      <c r="BB44" s="60"/>
      <c r="BC44" s="60"/>
      <c r="BD44" s="61"/>
      <c r="BE44" s="23"/>
      <c r="BF44" s="26"/>
      <c r="BG44" s="26"/>
      <c r="BH44" s="26"/>
      <c r="BI44" s="27"/>
      <c r="BJ44" s="28"/>
      <c r="BK44" s="29"/>
      <c r="BL44" s="29"/>
      <c r="BM44" s="29"/>
      <c r="BN44" s="30"/>
      <c r="BO44" s="29"/>
      <c r="BP44" s="31"/>
      <c r="BQ44" s="23"/>
      <c r="BR44" s="23"/>
      <c r="BS44" s="48"/>
      <c r="BT44" s="48"/>
      <c r="BU44" s="48"/>
      <c r="BV44" s="48"/>
      <c r="BW44" s="48"/>
      <c r="BX44" s="48"/>
      <c r="BY44" s="53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</row>
    <row r="45" spans="2:150" s="4" customFormat="1" ht="18" customHeight="1">
      <c r="B45"/>
      <c r="C45"/>
      <c r="D45"/>
      <c r="E45" s="211" t="s">
        <v>9</v>
      </c>
      <c r="F45" s="212"/>
      <c r="G45" s="178">
        <f>IF(ISBLANK($AZ$39),"",BJ30)</f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86">
        <f t="shared" si="4"/>
        <v>0</v>
      </c>
      <c r="AF45" s="187"/>
      <c r="AG45" s="188"/>
      <c r="AH45" s="190">
        <f>BL30</f>
        <v>0</v>
      </c>
      <c r="AI45" s="187"/>
      <c r="AJ45" s="188"/>
      <c r="AK45" s="185">
        <f>BM30</f>
        <v>0</v>
      </c>
      <c r="AL45" s="185"/>
      <c r="AM45" s="8" t="s">
        <v>16</v>
      </c>
      <c r="AN45" s="185">
        <f>BO30</f>
        <v>0</v>
      </c>
      <c r="AO45" s="185"/>
      <c r="AP45" s="175">
        <f>BP30</f>
        <v>0</v>
      </c>
      <c r="AQ45" s="176"/>
      <c r="AR45" s="177"/>
      <c r="AS45"/>
      <c r="AT45"/>
      <c r="AU45"/>
      <c r="AV45"/>
      <c r="AW45"/>
      <c r="AX45"/>
      <c r="AY45"/>
      <c r="AZ45" s="60"/>
      <c r="BA45" s="60"/>
      <c r="BB45" s="60"/>
      <c r="BC45" s="60"/>
      <c r="BD45" s="61"/>
      <c r="BE45" s="23"/>
      <c r="BF45" s="26"/>
      <c r="BG45" s="26"/>
      <c r="BH45" s="26"/>
      <c r="BI45" s="27"/>
      <c r="BJ45" s="32"/>
      <c r="BK45" s="33"/>
      <c r="BL45" s="33"/>
      <c r="BM45" s="34"/>
      <c r="BN45" s="33"/>
      <c r="BO45" s="35"/>
      <c r="BP45" s="23"/>
      <c r="BQ45" s="23"/>
      <c r="BR45" s="23"/>
      <c r="BS45" s="48"/>
      <c r="BT45" s="48"/>
      <c r="BU45" s="48"/>
      <c r="BV45" s="48"/>
      <c r="BW45" s="48"/>
      <c r="BX45" s="48"/>
      <c r="BY45" s="53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</row>
    <row r="46" spans="2:150" s="4" customFormat="1" ht="18" customHeight="1">
      <c r="B46"/>
      <c r="C46"/>
      <c r="D46"/>
      <c r="E46" s="211" t="s">
        <v>10</v>
      </c>
      <c r="F46" s="212"/>
      <c r="G46" s="178">
        <f>IF(ISBLANK($AZ$39),"",BJ31)</f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86">
        <f t="shared" si="4"/>
        <v>0</v>
      </c>
      <c r="AF46" s="187"/>
      <c r="AG46" s="188"/>
      <c r="AH46" s="190">
        <f>BL31</f>
        <v>0</v>
      </c>
      <c r="AI46" s="187"/>
      <c r="AJ46" s="188"/>
      <c r="AK46" s="185">
        <f>BM31</f>
        <v>0</v>
      </c>
      <c r="AL46" s="185"/>
      <c r="AM46" s="8" t="s">
        <v>16</v>
      </c>
      <c r="AN46" s="185">
        <f>BO31</f>
        <v>0</v>
      </c>
      <c r="AO46" s="185"/>
      <c r="AP46" s="175">
        <f>BP31</f>
        <v>0</v>
      </c>
      <c r="AQ46" s="176"/>
      <c r="AR46" s="177"/>
      <c r="AS46"/>
      <c r="AT46"/>
      <c r="AU46"/>
      <c r="AV46"/>
      <c r="AW46"/>
      <c r="AX46"/>
      <c r="AY46"/>
      <c r="AZ46" s="60"/>
      <c r="BA46" s="60"/>
      <c r="BB46" s="60"/>
      <c r="BC46" s="60"/>
      <c r="BD46" s="61"/>
      <c r="BE46" s="23"/>
      <c r="BF46" s="26"/>
      <c r="BG46" s="26"/>
      <c r="BH46" s="26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48"/>
      <c r="BT46" s="48"/>
      <c r="BU46" s="48"/>
      <c r="BV46" s="48"/>
      <c r="BW46" s="48"/>
      <c r="BX46" s="48"/>
      <c r="BY46" s="53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</row>
    <row r="47" spans="5:150" ht="18" customHeight="1">
      <c r="E47" s="211" t="s">
        <v>11</v>
      </c>
      <c r="F47" s="212"/>
      <c r="G47" s="178">
        <f>IF(ISBLANK($AZ$39),"",BJ32)</f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86">
        <f t="shared" si="4"/>
        <v>0</v>
      </c>
      <c r="AF47" s="187"/>
      <c r="AG47" s="188"/>
      <c r="AH47" s="190">
        <f>BL32</f>
        <v>0</v>
      </c>
      <c r="AI47" s="187"/>
      <c r="AJ47" s="188"/>
      <c r="AK47" s="185">
        <f>BM32</f>
        <v>0</v>
      </c>
      <c r="AL47" s="185"/>
      <c r="AM47" s="8" t="s">
        <v>16</v>
      </c>
      <c r="AN47" s="185">
        <f>BO32</f>
        <v>0</v>
      </c>
      <c r="AO47" s="185"/>
      <c r="AP47" s="175">
        <f>BP32</f>
        <v>0</v>
      </c>
      <c r="AQ47" s="176"/>
      <c r="AR47" s="177"/>
      <c r="BF47" s="26"/>
      <c r="BG47" s="26"/>
      <c r="BH47" s="26"/>
      <c r="CM47" s="55"/>
      <c r="CN47" s="55"/>
      <c r="CO47" s="55"/>
      <c r="CP47" s="55"/>
      <c r="CQ47" s="55"/>
      <c r="CR47" s="55"/>
      <c r="CS47" s="55"/>
      <c r="CT47" s="55"/>
      <c r="CU47" s="55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</row>
    <row r="48" spans="5:117" ht="18" customHeight="1">
      <c r="E48" s="210" t="s">
        <v>12</v>
      </c>
      <c r="F48" s="185"/>
      <c r="G48" s="178">
        <f>IF(ISBLANK($AZ$39),"",BJ33)</f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86">
        <f t="shared" si="4"/>
        <v>0</v>
      </c>
      <c r="AF48" s="187"/>
      <c r="AG48" s="188"/>
      <c r="AH48" s="190">
        <f>BL33</f>
        <v>0</v>
      </c>
      <c r="AI48" s="187"/>
      <c r="AJ48" s="188"/>
      <c r="AK48" s="185">
        <f>BM33</f>
        <v>0</v>
      </c>
      <c r="AL48" s="185"/>
      <c r="AM48" s="8" t="s">
        <v>16</v>
      </c>
      <c r="AN48" s="185">
        <f>BO33</f>
        <v>0</v>
      </c>
      <c r="AO48" s="185"/>
      <c r="AP48" s="175">
        <f>BP33</f>
        <v>0</v>
      </c>
      <c r="AQ48" s="176"/>
      <c r="AR48" s="177"/>
      <c r="CM48" s="55"/>
      <c r="CN48" s="55"/>
      <c r="CO48" s="55"/>
      <c r="CP48" s="55"/>
      <c r="CQ48" s="55"/>
      <c r="CR48" s="55"/>
      <c r="CS48" s="55"/>
      <c r="CT48" s="55"/>
      <c r="CU48" s="55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</row>
    <row r="49" spans="5:117" ht="18" customHeight="1" thickBot="1">
      <c r="E49" s="213" t="s">
        <v>23</v>
      </c>
      <c r="F49" s="214"/>
      <c r="G49" s="216">
        <f>IF(ISBLANK($AZ$39),"",$BJ$34)</f>
      </c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182">
        <f t="shared" si="4"/>
        <v>0</v>
      </c>
      <c r="AF49" s="183"/>
      <c r="AG49" s="184"/>
      <c r="AH49" s="215">
        <f>$BL$34</f>
        <v>0</v>
      </c>
      <c r="AI49" s="183"/>
      <c r="AJ49" s="184"/>
      <c r="AK49" s="174">
        <f>$BM$34</f>
        <v>0</v>
      </c>
      <c r="AL49" s="174"/>
      <c r="AM49" s="9" t="s">
        <v>16</v>
      </c>
      <c r="AN49" s="174">
        <f>$BO$34</f>
        <v>0</v>
      </c>
      <c r="AO49" s="174"/>
      <c r="AP49" s="179">
        <f>$BP$34</f>
        <v>0</v>
      </c>
      <c r="AQ49" s="180"/>
      <c r="AR49" s="181"/>
      <c r="CM49" s="55"/>
      <c r="CN49" s="55"/>
      <c r="CO49" s="55"/>
      <c r="CP49" s="55"/>
      <c r="CQ49" s="55"/>
      <c r="CR49" s="55"/>
      <c r="CS49" s="55"/>
      <c r="CT49" s="55"/>
      <c r="CU49" s="55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</row>
    <row r="50" spans="91:117" ht="18" customHeight="1">
      <c r="CM50" s="55"/>
      <c r="CN50" s="55"/>
      <c r="CO50" s="55"/>
      <c r="CP50" s="55"/>
      <c r="CQ50" s="55"/>
      <c r="CR50" s="55"/>
      <c r="CS50" s="55"/>
      <c r="CT50" s="55"/>
      <c r="CU50" s="55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</row>
    <row r="51" spans="91:117" ht="18" customHeight="1">
      <c r="CM51" s="55"/>
      <c r="CN51" s="55"/>
      <c r="CO51" s="55"/>
      <c r="CP51" s="55"/>
      <c r="CQ51" s="55"/>
      <c r="CR51" s="55"/>
      <c r="CS51" s="55"/>
      <c r="CT51" s="55"/>
      <c r="CU51" s="55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</row>
    <row r="52" spans="91:117" ht="12.75">
      <c r="CM52" s="55"/>
      <c r="CN52" s="55"/>
      <c r="CO52" s="55"/>
      <c r="CP52" s="55"/>
      <c r="CQ52" s="55"/>
      <c r="CR52" s="55"/>
      <c r="CS52" s="55"/>
      <c r="CT52" s="55"/>
      <c r="CU52" s="55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</row>
  </sheetData>
  <sheetProtection/>
  <mergeCells count="211">
    <mergeCell ref="AP49:AR49"/>
    <mergeCell ref="E48:F48"/>
    <mergeCell ref="G48:AD48"/>
    <mergeCell ref="E49:F49"/>
    <mergeCell ref="G49:AD49"/>
    <mergeCell ref="AE49:AG49"/>
    <mergeCell ref="AH49:AJ49"/>
    <mergeCell ref="AK49:AL49"/>
    <mergeCell ref="AN49:AO49"/>
    <mergeCell ref="E47:F47"/>
    <mergeCell ref="G47:AD47"/>
    <mergeCell ref="AE47:AG47"/>
    <mergeCell ref="AH47:AJ47"/>
    <mergeCell ref="AK47:AL47"/>
    <mergeCell ref="AP48:AR48"/>
    <mergeCell ref="AN46:AO46"/>
    <mergeCell ref="AE48:AG48"/>
    <mergeCell ref="AH48:AJ48"/>
    <mergeCell ref="AK48:AL48"/>
    <mergeCell ref="AN48:AO48"/>
    <mergeCell ref="AP46:AR46"/>
    <mergeCell ref="AP45:AR45"/>
    <mergeCell ref="E44:F44"/>
    <mergeCell ref="G44:AD44"/>
    <mergeCell ref="AN47:AO47"/>
    <mergeCell ref="AP47:AR47"/>
    <mergeCell ref="E46:F46"/>
    <mergeCell ref="G46:AD46"/>
    <mergeCell ref="AE46:AG46"/>
    <mergeCell ref="AH46:AJ46"/>
    <mergeCell ref="AK46:AL46"/>
    <mergeCell ref="E45:F45"/>
    <mergeCell ref="G45:AD45"/>
    <mergeCell ref="AE45:AG45"/>
    <mergeCell ref="AH45:AJ45"/>
    <mergeCell ref="AK45:AL45"/>
    <mergeCell ref="AN45:AO45"/>
    <mergeCell ref="AE44:AG44"/>
    <mergeCell ref="AH44:AJ44"/>
    <mergeCell ref="AK44:AL44"/>
    <mergeCell ref="AN44:AO44"/>
    <mergeCell ref="AZ39:BA39"/>
    <mergeCell ref="BB39:BC39"/>
    <mergeCell ref="AW40:AX40"/>
    <mergeCell ref="AZ40:BA40"/>
    <mergeCell ref="AP44:AR44"/>
    <mergeCell ref="E43:H43"/>
    <mergeCell ref="I43:AD43"/>
    <mergeCell ref="AE43:AG43"/>
    <mergeCell ref="AH43:AJ43"/>
    <mergeCell ref="AK43:AO43"/>
    <mergeCell ref="AP43:AR43"/>
    <mergeCell ref="B39:C39"/>
    <mergeCell ref="D39:I39"/>
    <mergeCell ref="J39:N39"/>
    <mergeCell ref="O39:AD39"/>
    <mergeCell ref="AF39:AV39"/>
    <mergeCell ref="AW39:AX39"/>
    <mergeCell ref="AZ37:BA37"/>
    <mergeCell ref="BB37:BC37"/>
    <mergeCell ref="B38:C38"/>
    <mergeCell ref="D38:I38"/>
    <mergeCell ref="J38:N38"/>
    <mergeCell ref="O38:AD38"/>
    <mergeCell ref="AF38:AV38"/>
    <mergeCell ref="AW38:AX38"/>
    <mergeCell ref="AZ38:BA38"/>
    <mergeCell ref="BB38:BC38"/>
    <mergeCell ref="B37:C37"/>
    <mergeCell ref="D37:I37"/>
    <mergeCell ref="J37:N37"/>
    <mergeCell ref="O37:AD37"/>
    <mergeCell ref="AF37:AV37"/>
    <mergeCell ref="AW37:AX37"/>
    <mergeCell ref="AZ35:BA35"/>
    <mergeCell ref="BB35:BC35"/>
    <mergeCell ref="B36:C36"/>
    <mergeCell ref="D36:I36"/>
    <mergeCell ref="J36:N36"/>
    <mergeCell ref="O36:AD36"/>
    <mergeCell ref="AF36:AV36"/>
    <mergeCell ref="AW36:AX36"/>
    <mergeCell ref="AZ36:BA36"/>
    <mergeCell ref="BB36:BC36"/>
    <mergeCell ref="B35:C35"/>
    <mergeCell ref="D35:I35"/>
    <mergeCell ref="J35:N35"/>
    <mergeCell ref="O35:AD35"/>
    <mergeCell ref="AF35:AV35"/>
    <mergeCell ref="AW35:AX35"/>
    <mergeCell ref="AZ33:BA33"/>
    <mergeCell ref="BB33:BC33"/>
    <mergeCell ref="B34:C34"/>
    <mergeCell ref="D34:I34"/>
    <mergeCell ref="J34:N34"/>
    <mergeCell ref="O34:AD34"/>
    <mergeCell ref="AF34:AV34"/>
    <mergeCell ref="AW34:AX34"/>
    <mergeCell ref="AZ34:BA34"/>
    <mergeCell ref="BB34:BC34"/>
    <mergeCell ref="B33:C33"/>
    <mergeCell ref="D33:I33"/>
    <mergeCell ref="J33:N33"/>
    <mergeCell ref="O33:AD33"/>
    <mergeCell ref="AF33:AV33"/>
    <mergeCell ref="AW33:AX33"/>
    <mergeCell ref="AZ31:BA31"/>
    <mergeCell ref="BB31:BC31"/>
    <mergeCell ref="B32:C32"/>
    <mergeCell ref="D32:I32"/>
    <mergeCell ref="J32:N32"/>
    <mergeCell ref="O32:AD32"/>
    <mergeCell ref="AF32:AV32"/>
    <mergeCell ref="AW32:AX32"/>
    <mergeCell ref="AZ32:BA32"/>
    <mergeCell ref="BB32:BC32"/>
    <mergeCell ref="B31:C31"/>
    <mergeCell ref="D31:I31"/>
    <mergeCell ref="J31:N31"/>
    <mergeCell ref="O31:AD31"/>
    <mergeCell ref="AF31:AV31"/>
    <mergeCell ref="AW31:AX31"/>
    <mergeCell ref="AZ29:BA29"/>
    <mergeCell ref="BB29:BC29"/>
    <mergeCell ref="B30:C30"/>
    <mergeCell ref="D30:I30"/>
    <mergeCell ref="J30:N30"/>
    <mergeCell ref="O30:AD30"/>
    <mergeCell ref="AF30:AV30"/>
    <mergeCell ref="AW30:AX30"/>
    <mergeCell ref="AZ30:BA30"/>
    <mergeCell ref="BB30:BC30"/>
    <mergeCell ref="B29:C29"/>
    <mergeCell ref="D29:I29"/>
    <mergeCell ref="J29:N29"/>
    <mergeCell ref="O29:AD29"/>
    <mergeCell ref="AF29:AV29"/>
    <mergeCell ref="AW29:AX29"/>
    <mergeCell ref="AZ27:BA27"/>
    <mergeCell ref="BB27:BC27"/>
    <mergeCell ref="B28:C28"/>
    <mergeCell ref="D28:I28"/>
    <mergeCell ref="J28:N28"/>
    <mergeCell ref="O28:AD28"/>
    <mergeCell ref="AF28:AV28"/>
    <mergeCell ref="AW28:AX28"/>
    <mergeCell ref="AZ28:BA28"/>
    <mergeCell ref="BB28:BC28"/>
    <mergeCell ref="B27:C27"/>
    <mergeCell ref="D27:I27"/>
    <mergeCell ref="J27:N27"/>
    <mergeCell ref="O27:AD27"/>
    <mergeCell ref="AF27:AV27"/>
    <mergeCell ref="AW27:AX27"/>
    <mergeCell ref="AZ25:BA25"/>
    <mergeCell ref="BB25:BC25"/>
    <mergeCell ref="B26:C26"/>
    <mergeCell ref="D26:I26"/>
    <mergeCell ref="J26:N26"/>
    <mergeCell ref="O26:AD26"/>
    <mergeCell ref="AF26:AV26"/>
    <mergeCell ref="AW26:AX26"/>
    <mergeCell ref="AZ26:BA26"/>
    <mergeCell ref="BB26:BC26"/>
    <mergeCell ref="B25:C25"/>
    <mergeCell ref="D25:I25"/>
    <mergeCell ref="J25:N25"/>
    <mergeCell ref="O25:AD25"/>
    <mergeCell ref="AF25:AV25"/>
    <mergeCell ref="AW25:AX25"/>
    <mergeCell ref="AG20:BA20"/>
    <mergeCell ref="BB20:BC20"/>
    <mergeCell ref="B24:C24"/>
    <mergeCell ref="D24:I24"/>
    <mergeCell ref="J24:N24"/>
    <mergeCell ref="O24:AV24"/>
    <mergeCell ref="AW24:BA24"/>
    <mergeCell ref="BB24:BC24"/>
    <mergeCell ref="B19:C19"/>
    <mergeCell ref="D19:Z19"/>
    <mergeCell ref="B20:C20"/>
    <mergeCell ref="D20:X20"/>
    <mergeCell ref="Y20:Z20"/>
    <mergeCell ref="AE20:AF20"/>
    <mergeCell ref="B17:C17"/>
    <mergeCell ref="D17:Z17"/>
    <mergeCell ref="AE17:AF17"/>
    <mergeCell ref="AG17:BA17"/>
    <mergeCell ref="BB17:BC17"/>
    <mergeCell ref="B18:C18"/>
    <mergeCell ref="D18:Z18"/>
    <mergeCell ref="BB15:BC15"/>
    <mergeCell ref="B16:C16"/>
    <mergeCell ref="D16:Z16"/>
    <mergeCell ref="AE16:AF16"/>
    <mergeCell ref="AG16:BA16"/>
    <mergeCell ref="BB16:BC16"/>
    <mergeCell ref="H10:L10"/>
    <mergeCell ref="U10:V10"/>
    <mergeCell ref="X10:AB10"/>
    <mergeCell ref="AL10:AP10"/>
    <mergeCell ref="B15:C15"/>
    <mergeCell ref="D15:Z15"/>
    <mergeCell ref="AE15:AF15"/>
    <mergeCell ref="AG15:BA15"/>
    <mergeCell ref="A2:AP2"/>
    <mergeCell ref="A3:AP3"/>
    <mergeCell ref="A4:AP4"/>
    <mergeCell ref="M6:T6"/>
    <mergeCell ref="Y6:AF6"/>
    <mergeCell ref="B8:AM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fussballfan.net&amp;C&amp;A&amp;R&amp;P von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EW95"/>
  <sheetViews>
    <sheetView showGridLines="0" tabSelected="1" zoomScale="112" zoomScaleNormal="112" zoomScalePageLayoutView="0" workbookViewId="0" topLeftCell="A37">
      <selection activeCell="G41" sqref="G41:S41"/>
    </sheetView>
  </sheetViews>
  <sheetFormatPr defaultColWidth="1.7109375" defaultRowHeight="12.75"/>
  <cols>
    <col min="1" max="54" width="1.7109375" style="0" customWidth="1"/>
    <col min="55" max="55" width="1.8515625" style="40" customWidth="1"/>
    <col min="56" max="56" width="8.28125" style="40" hidden="1" customWidth="1"/>
    <col min="57" max="57" width="8.28125" style="111" hidden="1" customWidth="1"/>
    <col min="58" max="58" width="2.00390625" style="82" hidden="1" customWidth="1"/>
    <col min="59" max="59" width="1.57421875" style="82" hidden="1" customWidth="1"/>
    <col min="60" max="60" width="2.00390625" style="82" hidden="1" customWidth="1"/>
    <col min="61" max="64" width="0.13671875" style="82" hidden="1" customWidth="1"/>
    <col min="65" max="65" width="3.28125" style="83" hidden="1" customWidth="1"/>
    <col min="66" max="68" width="2.00390625" style="83" hidden="1" customWidth="1"/>
    <col min="69" max="69" width="1.57421875" style="83" hidden="1" customWidth="1"/>
    <col min="70" max="70" width="2.00390625" style="83" hidden="1" customWidth="1"/>
    <col min="71" max="71" width="3.140625" style="83" hidden="1" customWidth="1"/>
    <col min="72" max="73" width="8.28125" style="83" hidden="1" customWidth="1"/>
    <col min="74" max="74" width="8.28125" style="100" hidden="1" customWidth="1"/>
    <col min="75" max="76" width="1.7109375" style="100" hidden="1" customWidth="1"/>
    <col min="77" max="79" width="1.7109375" style="54" customWidth="1"/>
    <col min="80" max="80" width="1.7109375" style="124" customWidth="1"/>
    <col min="81" max="83" width="1.7109375" style="125" customWidth="1"/>
    <col min="84" max="102" width="1.7109375" style="108" customWidth="1"/>
    <col min="103" max="103" width="1.7109375" style="99" customWidth="1"/>
    <col min="104" max="104" width="1.7109375" style="0" customWidth="1"/>
  </cols>
  <sheetData>
    <row r="1" ht="7.5" customHeight="1"/>
    <row r="2" spans="1:55" ht="33">
      <c r="A2" s="197" t="str">
        <f>'Gruppe A'!A2:AP2</f>
        <v>Veranstalter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12"/>
    </row>
    <row r="3" spans="1:103" s="10" customFormat="1" ht="27">
      <c r="A3" s="198" t="str">
        <f>'Gruppe A'!A3:AP3</f>
        <v>Turnier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7"/>
      <c r="AR3" s="17"/>
      <c r="AS3" s="17"/>
      <c r="AT3" s="17"/>
      <c r="AU3" s="17" t="s">
        <v>35</v>
      </c>
      <c r="AV3" s="17"/>
      <c r="AW3" s="17"/>
      <c r="AX3" s="17"/>
      <c r="AY3" s="17"/>
      <c r="AZ3" s="17"/>
      <c r="BA3" s="17"/>
      <c r="BB3" s="17"/>
      <c r="BC3" s="17"/>
      <c r="BE3" s="78"/>
      <c r="BF3" s="101"/>
      <c r="BG3" s="101"/>
      <c r="BH3" s="101"/>
      <c r="BI3" s="101"/>
      <c r="BJ3" s="101"/>
      <c r="BK3" s="101"/>
      <c r="BL3" s="101"/>
      <c r="BM3" s="102"/>
      <c r="BN3" s="102"/>
      <c r="BO3" s="102"/>
      <c r="BP3" s="102"/>
      <c r="BQ3" s="102"/>
      <c r="BR3" s="102"/>
      <c r="BS3" s="102"/>
      <c r="BT3" s="102"/>
      <c r="BU3" s="102"/>
      <c r="BV3" s="103"/>
      <c r="BW3" s="103"/>
      <c r="BX3" s="103"/>
      <c r="BY3" s="13"/>
      <c r="BZ3" s="13"/>
      <c r="CA3" s="13"/>
      <c r="CB3" s="126"/>
      <c r="CC3" s="127"/>
      <c r="CD3" s="127"/>
      <c r="CE3" s="127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5"/>
    </row>
    <row r="4" spans="1:103" s="2" customFormat="1" ht="15" customHeight="1">
      <c r="A4" s="199" t="s">
        <v>36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77"/>
      <c r="BF4" s="104"/>
      <c r="BG4" s="104"/>
      <c r="BH4" s="104"/>
      <c r="BI4" s="104"/>
      <c r="BJ4" s="104"/>
      <c r="BK4" s="104"/>
      <c r="BL4" s="104"/>
      <c r="BM4" s="105"/>
      <c r="BN4" s="105"/>
      <c r="BO4" s="105"/>
      <c r="BP4" s="105"/>
      <c r="BQ4" s="105"/>
      <c r="BR4" s="105"/>
      <c r="BS4" s="105"/>
      <c r="BT4" s="105"/>
      <c r="BU4" s="105"/>
      <c r="BV4" s="106"/>
      <c r="BW4" s="106"/>
      <c r="BX4" s="106"/>
      <c r="BY4" s="15"/>
      <c r="BZ4" s="15"/>
      <c r="CA4" s="15"/>
      <c r="CB4" s="128"/>
      <c r="CC4" s="129"/>
      <c r="CD4" s="129"/>
      <c r="CE4" s="129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7"/>
    </row>
    <row r="5" spans="43:103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77"/>
      <c r="BF5" s="104"/>
      <c r="BG5" s="104"/>
      <c r="BH5" s="104"/>
      <c r="BI5" s="104"/>
      <c r="BJ5" s="104"/>
      <c r="BK5" s="104"/>
      <c r="BL5" s="104"/>
      <c r="BM5" s="105"/>
      <c r="BN5" s="105"/>
      <c r="BO5" s="105"/>
      <c r="BP5" s="105"/>
      <c r="BQ5" s="105"/>
      <c r="BR5" s="105"/>
      <c r="BS5" s="105"/>
      <c r="BT5" s="105"/>
      <c r="BU5" s="105"/>
      <c r="BV5" s="106"/>
      <c r="BW5" s="106"/>
      <c r="BX5" s="106"/>
      <c r="BY5" s="15"/>
      <c r="BZ5" s="15"/>
      <c r="CA5" s="15"/>
      <c r="CB5" s="128"/>
      <c r="CC5" s="129"/>
      <c r="CD5" s="129"/>
      <c r="CE5" s="129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7"/>
    </row>
    <row r="6" spans="12:103" s="2" customFormat="1" ht="15.75">
      <c r="L6" s="3" t="s">
        <v>0</v>
      </c>
      <c r="M6" s="248" t="s">
        <v>29</v>
      </c>
      <c r="N6" s="248"/>
      <c r="O6" s="248"/>
      <c r="P6" s="248"/>
      <c r="Q6" s="248"/>
      <c r="R6" s="248"/>
      <c r="S6" s="248"/>
      <c r="T6" s="248"/>
      <c r="U6" s="2" t="s">
        <v>1</v>
      </c>
      <c r="Y6" s="249" t="s">
        <v>30</v>
      </c>
      <c r="Z6" s="249"/>
      <c r="AA6" s="249"/>
      <c r="AB6" s="249"/>
      <c r="AC6" s="249"/>
      <c r="AD6" s="249"/>
      <c r="AE6" s="249"/>
      <c r="AF6" s="249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77"/>
      <c r="BF6" s="104"/>
      <c r="BG6" s="104"/>
      <c r="BH6" s="104"/>
      <c r="BI6" s="104"/>
      <c r="BJ6" s="104"/>
      <c r="BK6" s="104"/>
      <c r="BL6" s="104"/>
      <c r="BM6" s="105"/>
      <c r="BN6" s="105"/>
      <c r="BO6" s="105"/>
      <c r="BP6" s="105"/>
      <c r="BQ6" s="105"/>
      <c r="BR6" s="105"/>
      <c r="BS6" s="105"/>
      <c r="BT6" s="105"/>
      <c r="BU6" s="105"/>
      <c r="BV6" s="106"/>
      <c r="BW6" s="106"/>
      <c r="BX6" s="106"/>
      <c r="BY6" s="15"/>
      <c r="BZ6" s="15"/>
      <c r="CA6" s="15"/>
      <c r="CB6" s="128"/>
      <c r="CC6" s="129"/>
      <c r="CD6" s="129"/>
      <c r="CE6" s="129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7"/>
    </row>
    <row r="7" spans="43:103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77"/>
      <c r="BF7" s="104"/>
      <c r="BG7" s="104"/>
      <c r="BH7" s="104"/>
      <c r="BI7" s="104"/>
      <c r="BJ7" s="104"/>
      <c r="BK7" s="104"/>
      <c r="BL7" s="104"/>
      <c r="BM7" s="105"/>
      <c r="BN7" s="105"/>
      <c r="BO7" s="105"/>
      <c r="BP7" s="105"/>
      <c r="BQ7" s="105"/>
      <c r="BR7" s="105"/>
      <c r="BS7" s="105"/>
      <c r="BT7" s="105"/>
      <c r="BU7" s="105"/>
      <c r="BV7" s="106"/>
      <c r="BW7" s="106"/>
      <c r="BX7" s="106"/>
      <c r="BY7" s="15"/>
      <c r="BZ7" s="15"/>
      <c r="CA7" s="15"/>
      <c r="CB7" s="128"/>
      <c r="CC7" s="129"/>
      <c r="CD7" s="129"/>
      <c r="CE7" s="129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7"/>
    </row>
    <row r="8" spans="2:103" s="2" customFormat="1" ht="15.75">
      <c r="B8" s="255" t="str">
        <f>'Gruppe A'!B8:AM8</f>
        <v>Spielort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E8" s="77"/>
      <c r="BF8" s="104"/>
      <c r="BG8" s="104"/>
      <c r="BH8" s="104"/>
      <c r="BI8" s="104"/>
      <c r="BJ8" s="104"/>
      <c r="BK8" s="104"/>
      <c r="BL8" s="104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W8" s="106"/>
      <c r="BX8" s="106"/>
      <c r="BY8" s="15"/>
      <c r="BZ8" s="15"/>
      <c r="CA8" s="15"/>
      <c r="CB8" s="128"/>
      <c r="CC8" s="129"/>
      <c r="CD8" s="129"/>
      <c r="CE8" s="129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7"/>
    </row>
    <row r="9" spans="57:103" s="2" customFormat="1" ht="6" customHeight="1">
      <c r="BE9" s="77"/>
      <c r="BF9" s="104"/>
      <c r="BG9" s="104"/>
      <c r="BH9" s="104"/>
      <c r="BI9" s="104"/>
      <c r="BJ9" s="104"/>
      <c r="BK9" s="104"/>
      <c r="BL9" s="104"/>
      <c r="BM9" s="105"/>
      <c r="BN9" s="105"/>
      <c r="BO9" s="105"/>
      <c r="BP9" s="105"/>
      <c r="BQ9" s="105"/>
      <c r="BR9" s="105"/>
      <c r="BS9" s="105"/>
      <c r="BT9" s="105"/>
      <c r="BU9" s="105"/>
      <c r="BV9" s="106"/>
      <c r="BW9" s="106"/>
      <c r="BX9" s="106"/>
      <c r="BY9" s="15"/>
      <c r="BZ9" s="15"/>
      <c r="CA9" s="15"/>
      <c r="CB9" s="128"/>
      <c r="CC9" s="129"/>
      <c r="CD9" s="129"/>
      <c r="CE9" s="129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7"/>
    </row>
    <row r="10" spans="7:103" s="2" customFormat="1" ht="15.75">
      <c r="G10" s="74" t="s">
        <v>2</v>
      </c>
      <c r="H10" s="263">
        <v>0.4166666666666667</v>
      </c>
      <c r="I10" s="263"/>
      <c r="J10" s="263"/>
      <c r="K10" s="263"/>
      <c r="L10" s="263"/>
      <c r="M10" s="75" t="s">
        <v>3</v>
      </c>
      <c r="T10" s="74" t="s">
        <v>4</v>
      </c>
      <c r="U10" s="254">
        <v>1</v>
      </c>
      <c r="V10" s="254"/>
      <c r="W10" s="73" t="s">
        <v>25</v>
      </c>
      <c r="X10" s="264">
        <v>0.006944444444444444</v>
      </c>
      <c r="Y10" s="264"/>
      <c r="Z10" s="264"/>
      <c r="AA10" s="264"/>
      <c r="AB10" s="264"/>
      <c r="AC10" s="75" t="s">
        <v>5</v>
      </c>
      <c r="AK10" s="74" t="s">
        <v>6</v>
      </c>
      <c r="AL10" s="264">
        <v>0.001388888888888889</v>
      </c>
      <c r="AM10" s="264"/>
      <c r="AN10" s="264"/>
      <c r="AO10" s="264"/>
      <c r="AP10" s="264"/>
      <c r="AQ10" s="75" t="s">
        <v>5</v>
      </c>
      <c r="BE10" s="77"/>
      <c r="BF10" s="104"/>
      <c r="BG10" s="104"/>
      <c r="BH10" s="104"/>
      <c r="BI10" s="104"/>
      <c r="BJ10" s="104"/>
      <c r="BK10" s="104"/>
      <c r="BL10" s="104"/>
      <c r="BM10" s="105"/>
      <c r="BN10" s="105"/>
      <c r="BO10" s="105"/>
      <c r="BP10" s="105"/>
      <c r="BQ10" s="105"/>
      <c r="BR10" s="105"/>
      <c r="BS10" s="105"/>
      <c r="BT10" s="105"/>
      <c r="BU10" s="105"/>
      <c r="BV10" s="106"/>
      <c r="BW10" s="106"/>
      <c r="BX10" s="106"/>
      <c r="BY10" s="15"/>
      <c r="BZ10" s="15"/>
      <c r="CA10" s="15"/>
      <c r="CB10" s="128"/>
      <c r="CC10" s="129"/>
      <c r="CD10" s="129"/>
      <c r="CE10" s="129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7"/>
    </row>
    <row r="11" ht="9" customHeight="1"/>
    <row r="12" ht="6" customHeight="1"/>
    <row r="13" spans="2:153" s="4" customFormat="1" ht="18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 s="172"/>
      <c r="AX13" s="172"/>
      <c r="AY13" s="49"/>
      <c r="AZ13" s="172"/>
      <c r="BA13" s="172"/>
      <c r="BB13" s="112"/>
      <c r="BC13" s="112"/>
      <c r="BD13" s="5"/>
      <c r="BE13" s="109"/>
      <c r="BF13" s="87"/>
      <c r="BG13" s="87"/>
      <c r="BH13" s="87"/>
      <c r="BI13" s="84"/>
      <c r="BJ13" s="82"/>
      <c r="BK13" s="82"/>
      <c r="BL13" s="82"/>
      <c r="BM13" s="83"/>
      <c r="BN13" s="83"/>
      <c r="BO13" s="83"/>
      <c r="BP13" s="83"/>
      <c r="BQ13" s="83"/>
      <c r="BR13" s="83"/>
      <c r="BS13" s="92"/>
      <c r="BT13" s="84"/>
      <c r="BU13" s="84"/>
      <c r="BV13" s="107"/>
      <c r="BW13" s="107"/>
      <c r="BX13" s="107"/>
      <c r="BY13" s="53"/>
      <c r="BZ13" s="53"/>
      <c r="CA13" s="53"/>
      <c r="CB13" s="130"/>
      <c r="CC13" s="61"/>
      <c r="CD13" s="61"/>
      <c r="CE13" s="61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</row>
    <row r="14" spans="2:153" s="4" customFormat="1" ht="18" customHeight="1">
      <c r="B14" s="1" t="s">
        <v>73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 s="40"/>
      <c r="BD14" s="5"/>
      <c r="BE14" s="109"/>
      <c r="BF14" s="87"/>
      <c r="BG14" s="87"/>
      <c r="BH14" s="87"/>
      <c r="BI14" s="84"/>
      <c r="BJ14" s="84"/>
      <c r="BK14" s="88"/>
      <c r="BL14" s="88"/>
      <c r="BM14" s="89" t="e">
        <f>#REF!</f>
        <v>#REF!</v>
      </c>
      <c r="BN14" s="90">
        <f>COUNT(#REF!,#REF!,#REF!)</f>
        <v>0</v>
      </c>
      <c r="BO14" s="90" t="e">
        <f>SUM(#REF!+#REF!+#REF!)</f>
        <v>#REF!</v>
      </c>
      <c r="BP14" s="90" t="e">
        <f>SUM(#REF!+#REF!+#REF!)</f>
        <v>#REF!</v>
      </c>
      <c r="BQ14" s="91" t="s">
        <v>16</v>
      </c>
      <c r="BR14" s="90" t="e">
        <f>SUM(#REF!+#REF!+#REF!)</f>
        <v>#REF!</v>
      </c>
      <c r="BS14" s="92" t="e">
        <f>SUM(BP14-BR14)</f>
        <v>#REF!</v>
      </c>
      <c r="BT14" s="84"/>
      <c r="BU14" s="84"/>
      <c r="BV14" s="107"/>
      <c r="BW14" s="107"/>
      <c r="BX14" s="107"/>
      <c r="BY14" s="53"/>
      <c r="BZ14" s="53"/>
      <c r="CA14" s="53"/>
      <c r="CB14" s="130"/>
      <c r="CC14" s="61"/>
      <c r="CD14" s="61"/>
      <c r="CE14" s="61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</row>
    <row r="15" spans="2:153" s="4" customFormat="1" ht="10.5" customHeight="1" thickBot="1">
      <c r="B15" s="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 s="40"/>
      <c r="BD15" s="5"/>
      <c r="BE15" s="109"/>
      <c r="BF15" s="87"/>
      <c r="BG15" s="87"/>
      <c r="BH15" s="87"/>
      <c r="BI15" s="84"/>
      <c r="BJ15" s="84"/>
      <c r="BK15" s="88"/>
      <c r="BL15" s="88"/>
      <c r="BM15" s="89"/>
      <c r="BN15" s="90"/>
      <c r="BO15" s="90"/>
      <c r="BP15" s="90"/>
      <c r="BQ15" s="91"/>
      <c r="BR15" s="90"/>
      <c r="BS15" s="92"/>
      <c r="BT15" s="84"/>
      <c r="BU15" s="84"/>
      <c r="BV15" s="107"/>
      <c r="BW15" s="107"/>
      <c r="BX15" s="107"/>
      <c r="BY15" s="53"/>
      <c r="BZ15" s="53"/>
      <c r="CA15" s="53"/>
      <c r="CB15" s="130"/>
      <c r="CC15" s="61"/>
      <c r="CD15" s="61"/>
      <c r="CE15" s="61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</row>
    <row r="16" spans="2:153" s="4" customFormat="1" ht="18" customHeight="1" thickBot="1">
      <c r="B16" s="1"/>
      <c r="C16"/>
      <c r="D16"/>
      <c r="E16" s="373" t="s">
        <v>71</v>
      </c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271" t="s">
        <v>74</v>
      </c>
      <c r="U16" s="271"/>
      <c r="V16" s="271"/>
      <c r="W16" s="271"/>
      <c r="X16" s="271"/>
      <c r="Y16" s="271"/>
      <c r="Z16" s="271"/>
      <c r="AA16" s="271"/>
      <c r="AB16" s="271"/>
      <c r="AC16" s="271"/>
      <c r="AD16" s="272"/>
      <c r="AE16" s="273" t="s">
        <v>24</v>
      </c>
      <c r="AF16" s="274"/>
      <c r="AG16" s="275"/>
      <c r="AH16" s="273" t="s">
        <v>19</v>
      </c>
      <c r="AI16" s="274"/>
      <c r="AJ16" s="275"/>
      <c r="AK16" s="273" t="s">
        <v>20</v>
      </c>
      <c r="AL16" s="274"/>
      <c r="AM16" s="274"/>
      <c r="AN16" s="274"/>
      <c r="AO16" s="275"/>
      <c r="AP16" s="273" t="s">
        <v>21</v>
      </c>
      <c r="AQ16" s="274"/>
      <c r="AR16" s="275"/>
      <c r="AS16"/>
      <c r="AT16"/>
      <c r="AU16"/>
      <c r="AV16"/>
      <c r="AW16"/>
      <c r="AX16"/>
      <c r="AY16"/>
      <c r="AZ16"/>
      <c r="BA16"/>
      <c r="BB16"/>
      <c r="BC16" s="40"/>
      <c r="BD16" s="5"/>
      <c r="BE16" s="109"/>
      <c r="BF16" s="87"/>
      <c r="BG16" s="87"/>
      <c r="BH16" s="87"/>
      <c r="BI16" s="84"/>
      <c r="BJ16" s="84"/>
      <c r="BK16" s="88"/>
      <c r="BL16" s="88"/>
      <c r="BM16" s="89"/>
      <c r="BN16" s="90"/>
      <c r="BO16" s="90"/>
      <c r="BP16" s="90"/>
      <c r="BQ16" s="91"/>
      <c r="BR16" s="90"/>
      <c r="BS16" s="92"/>
      <c r="BT16" s="84"/>
      <c r="BU16" s="84"/>
      <c r="BV16" s="107"/>
      <c r="BW16" s="107"/>
      <c r="BX16" s="107"/>
      <c r="BY16" s="53"/>
      <c r="BZ16" s="53"/>
      <c r="CA16" s="53"/>
      <c r="CB16" s="130"/>
      <c r="CC16" s="61"/>
      <c r="CD16" s="61"/>
      <c r="CE16" s="61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</row>
    <row r="17" spans="2:153" s="4" customFormat="1" ht="18" customHeight="1">
      <c r="B17" s="1"/>
      <c r="C17"/>
      <c r="D17"/>
      <c r="E17" s="278" t="s">
        <v>8</v>
      </c>
      <c r="F17" s="279"/>
      <c r="G17" s="299">
        <f>'Gruppe A'!$G$44:$AD$44</f>
      </c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300"/>
      <c r="AE17" s="201">
        <f>'Gruppe A'!$AE$44:$AG$44</f>
        <v>0</v>
      </c>
      <c r="AF17" s="202"/>
      <c r="AG17" s="203"/>
      <c r="AH17" s="201">
        <f>'Gruppe A'!$AH$44:$AJ$44</f>
        <v>0</v>
      </c>
      <c r="AI17" s="202"/>
      <c r="AJ17" s="203"/>
      <c r="AK17" s="279">
        <f>'Gruppe A'!$AK$44:$AL$44</f>
        <v>0</v>
      </c>
      <c r="AL17" s="279"/>
      <c r="AM17" s="116" t="s">
        <v>16</v>
      </c>
      <c r="AN17" s="279">
        <f>'Gruppe A'!$AN$44:$AO$44</f>
        <v>0</v>
      </c>
      <c r="AO17" s="279"/>
      <c r="AP17" s="194">
        <f>'Gruppe A'!$AP$44:$AR$44</f>
        <v>0</v>
      </c>
      <c r="AQ17" s="195"/>
      <c r="AR17" s="196"/>
      <c r="AS17"/>
      <c r="AT17"/>
      <c r="AU17"/>
      <c r="AV17"/>
      <c r="AW17"/>
      <c r="AX17"/>
      <c r="AY17"/>
      <c r="AZ17"/>
      <c r="BA17"/>
      <c r="BB17"/>
      <c r="BC17" s="40"/>
      <c r="BD17" s="5"/>
      <c r="BE17" s="109"/>
      <c r="BF17" s="87"/>
      <c r="BG17" s="87"/>
      <c r="BH17" s="87"/>
      <c r="BI17" s="84"/>
      <c r="BJ17" s="84"/>
      <c r="BK17" s="88"/>
      <c r="BL17" s="88"/>
      <c r="BM17" s="89"/>
      <c r="BN17" s="90"/>
      <c r="BO17" s="90"/>
      <c r="BP17" s="90"/>
      <c r="BQ17" s="91"/>
      <c r="BR17" s="90"/>
      <c r="BS17" s="92"/>
      <c r="BT17" s="84"/>
      <c r="BU17" s="84"/>
      <c r="BV17" s="107"/>
      <c r="BW17" s="107"/>
      <c r="BX17" s="107"/>
      <c r="BY17" s="53"/>
      <c r="BZ17" s="53"/>
      <c r="CA17" s="53"/>
      <c r="CB17" s="130"/>
      <c r="CC17" s="61"/>
      <c r="CD17" s="61"/>
      <c r="CE17" s="61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</row>
    <row r="18" spans="2:153" s="4" customFormat="1" ht="18" customHeight="1">
      <c r="B18" s="1"/>
      <c r="C18"/>
      <c r="D18"/>
      <c r="E18" s="265" t="s">
        <v>9</v>
      </c>
      <c r="F18" s="185"/>
      <c r="G18" s="266">
        <f>'Gruppe A'!$G$45:$AD$45</f>
      </c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7"/>
      <c r="AE18" s="268">
        <f>'Gruppe A'!$AE$45:$AG$45</f>
        <v>0</v>
      </c>
      <c r="AF18" s="269"/>
      <c r="AG18" s="270"/>
      <c r="AH18" s="268">
        <f>'Gruppe A'!$AH$45:$AJ$45</f>
        <v>0</v>
      </c>
      <c r="AI18" s="269"/>
      <c r="AJ18" s="270"/>
      <c r="AK18" s="185">
        <f>'Gruppe A'!$AK$45:$AL$45</f>
        <v>0</v>
      </c>
      <c r="AL18" s="185"/>
      <c r="AM18" s="8" t="s">
        <v>16</v>
      </c>
      <c r="AN18" s="185">
        <f>'Gruppe A'!$AN$45:$AO$45</f>
        <v>0</v>
      </c>
      <c r="AO18" s="185"/>
      <c r="AP18" s="175">
        <f>'Gruppe A'!$AP$45:$AR$45</f>
        <v>0</v>
      </c>
      <c r="AQ18" s="176"/>
      <c r="AR18" s="177"/>
      <c r="AS18"/>
      <c r="AT18"/>
      <c r="AU18"/>
      <c r="AV18"/>
      <c r="AW18"/>
      <c r="AX18"/>
      <c r="AY18"/>
      <c r="AZ18"/>
      <c r="BA18"/>
      <c r="BB18"/>
      <c r="BC18" s="40"/>
      <c r="BD18" s="5"/>
      <c r="BE18" s="109"/>
      <c r="BF18" s="87"/>
      <c r="BG18" s="87"/>
      <c r="BH18" s="87"/>
      <c r="BI18" s="84"/>
      <c r="BJ18" s="84"/>
      <c r="BK18" s="88"/>
      <c r="BL18" s="88"/>
      <c r="BM18" s="89"/>
      <c r="BN18" s="90"/>
      <c r="BO18" s="90"/>
      <c r="BP18" s="90"/>
      <c r="BQ18" s="91"/>
      <c r="BR18" s="90"/>
      <c r="BS18" s="92"/>
      <c r="BT18" s="84"/>
      <c r="BU18" s="84"/>
      <c r="BV18" s="107"/>
      <c r="BW18" s="107"/>
      <c r="BX18" s="107"/>
      <c r="BY18" s="53"/>
      <c r="BZ18" s="53"/>
      <c r="CA18" s="53"/>
      <c r="CB18" s="130"/>
      <c r="CC18" s="61"/>
      <c r="CD18" s="61"/>
      <c r="CE18" s="61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</row>
    <row r="19" spans="2:153" s="4" customFormat="1" ht="18" customHeight="1">
      <c r="B19" s="1"/>
      <c r="C19"/>
      <c r="D19"/>
      <c r="E19" s="265" t="s">
        <v>10</v>
      </c>
      <c r="F19" s="185"/>
      <c r="G19" s="266">
        <f>'Gruppe A'!$G$46:$AD$46</f>
      </c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7"/>
      <c r="AE19" s="268">
        <f>'Gruppe A'!$AE$46:$AG$46</f>
        <v>0</v>
      </c>
      <c r="AF19" s="269"/>
      <c r="AG19" s="270"/>
      <c r="AH19" s="268">
        <f>'Gruppe A'!$AH$46:$AJ$46</f>
        <v>0</v>
      </c>
      <c r="AI19" s="269"/>
      <c r="AJ19" s="270"/>
      <c r="AK19" s="185">
        <f>'Gruppe A'!$AK$46:$AL$46</f>
        <v>0</v>
      </c>
      <c r="AL19" s="185"/>
      <c r="AM19" s="8" t="s">
        <v>16</v>
      </c>
      <c r="AN19" s="185">
        <f>'Gruppe A'!$AN$46:$AO$46</f>
        <v>0</v>
      </c>
      <c r="AO19" s="185"/>
      <c r="AP19" s="175">
        <f>'Gruppe A'!$AP$46:$AR$46</f>
        <v>0</v>
      </c>
      <c r="AQ19" s="176"/>
      <c r="AR19" s="177"/>
      <c r="AS19"/>
      <c r="AT19"/>
      <c r="AU19"/>
      <c r="AV19"/>
      <c r="AW19"/>
      <c r="AX19"/>
      <c r="AY19"/>
      <c r="AZ19"/>
      <c r="BA19"/>
      <c r="BB19"/>
      <c r="BC19" s="40"/>
      <c r="BD19" s="5"/>
      <c r="BE19" s="109"/>
      <c r="BF19" s="87"/>
      <c r="BG19" s="87"/>
      <c r="BH19" s="87"/>
      <c r="BI19" s="84"/>
      <c r="BJ19" s="84"/>
      <c r="BK19" s="88"/>
      <c r="BL19" s="88"/>
      <c r="BM19" s="89"/>
      <c r="BN19" s="90"/>
      <c r="BO19" s="90"/>
      <c r="BP19" s="90"/>
      <c r="BQ19" s="91"/>
      <c r="BR19" s="90"/>
      <c r="BS19" s="92"/>
      <c r="BT19" s="84"/>
      <c r="BU19" s="84"/>
      <c r="BV19" s="107"/>
      <c r="BW19" s="107"/>
      <c r="BX19" s="107"/>
      <c r="BY19" s="53"/>
      <c r="BZ19" s="53"/>
      <c r="CA19" s="53"/>
      <c r="CB19" s="130"/>
      <c r="CC19" s="61"/>
      <c r="CD19" s="61"/>
      <c r="CE19" s="61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</row>
    <row r="20" spans="2:153" s="4" customFormat="1" ht="18" customHeight="1">
      <c r="B20" s="1"/>
      <c r="C20"/>
      <c r="D20"/>
      <c r="E20" s="265" t="s">
        <v>11</v>
      </c>
      <c r="F20" s="185"/>
      <c r="G20" s="266">
        <f>'Gruppe A'!$G$47:$AD$47</f>
      </c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7"/>
      <c r="AE20" s="268">
        <f>'Gruppe A'!$AE$47:$AG$47</f>
        <v>0</v>
      </c>
      <c r="AF20" s="269"/>
      <c r="AG20" s="270"/>
      <c r="AH20" s="268">
        <f>'Gruppe A'!$AH$47:$AJ$47</f>
        <v>0</v>
      </c>
      <c r="AI20" s="269"/>
      <c r="AJ20" s="270"/>
      <c r="AK20" s="185">
        <f>'Gruppe A'!$AK$47:$AL$47</f>
        <v>0</v>
      </c>
      <c r="AL20" s="185"/>
      <c r="AM20" s="8" t="s">
        <v>16</v>
      </c>
      <c r="AN20" s="185">
        <f>'Gruppe A'!$AN$47:$AO$47</f>
        <v>0</v>
      </c>
      <c r="AO20" s="185"/>
      <c r="AP20" s="175">
        <f>'Gruppe A'!$AP$47:$AR$47</f>
        <v>0</v>
      </c>
      <c r="AQ20" s="176"/>
      <c r="AR20" s="177"/>
      <c r="AS20"/>
      <c r="AT20"/>
      <c r="AU20"/>
      <c r="AV20"/>
      <c r="AW20"/>
      <c r="AX20"/>
      <c r="AY20"/>
      <c r="AZ20"/>
      <c r="BA20"/>
      <c r="BB20"/>
      <c r="BC20" s="40"/>
      <c r="BD20" s="5"/>
      <c r="BE20" s="109"/>
      <c r="BF20" s="87"/>
      <c r="BG20" s="87"/>
      <c r="BH20" s="87"/>
      <c r="BI20" s="84"/>
      <c r="BJ20" s="84"/>
      <c r="BK20" s="88"/>
      <c r="BL20" s="88"/>
      <c r="BM20" s="89"/>
      <c r="BN20" s="90"/>
      <c r="BO20" s="90"/>
      <c r="BP20" s="90"/>
      <c r="BQ20" s="91"/>
      <c r="BR20" s="90"/>
      <c r="BS20" s="92"/>
      <c r="BT20" s="84"/>
      <c r="BU20" s="84"/>
      <c r="BV20" s="107"/>
      <c r="BW20" s="107"/>
      <c r="BX20" s="107"/>
      <c r="BY20" s="53"/>
      <c r="BZ20" s="53"/>
      <c r="CA20" s="53"/>
      <c r="CB20" s="130"/>
      <c r="CC20" s="61"/>
      <c r="CD20" s="61"/>
      <c r="CE20" s="61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</row>
    <row r="21" spans="2:153" s="4" customFormat="1" ht="18" customHeight="1">
      <c r="B21" s="1"/>
      <c r="C21"/>
      <c r="D21"/>
      <c r="E21" s="265" t="s">
        <v>11</v>
      </c>
      <c r="F21" s="185"/>
      <c r="G21" s="266">
        <f>'Gruppe A'!$G$48:$AD$48</f>
      </c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7"/>
      <c r="AE21" s="268">
        <f>'Gruppe A'!$AE$48:$AG$48</f>
        <v>0</v>
      </c>
      <c r="AF21" s="269"/>
      <c r="AG21" s="270"/>
      <c r="AH21" s="268">
        <f>'Gruppe A'!$AH$48:$AJ$48</f>
        <v>0</v>
      </c>
      <c r="AI21" s="269"/>
      <c r="AJ21" s="270"/>
      <c r="AK21" s="185">
        <f>'Gruppe A'!$AK$48:$AL$48</f>
        <v>0</v>
      </c>
      <c r="AL21" s="185"/>
      <c r="AM21" s="8" t="s">
        <v>16</v>
      </c>
      <c r="AN21" s="185">
        <f>'Gruppe A'!$AN$48:$AO$48</f>
        <v>0</v>
      </c>
      <c r="AO21" s="185"/>
      <c r="AP21" s="175">
        <f>'Gruppe A'!$AP$48:$AR$48</f>
        <v>0</v>
      </c>
      <c r="AQ21" s="176"/>
      <c r="AR21" s="177"/>
      <c r="AS21"/>
      <c r="AT21"/>
      <c r="AU21"/>
      <c r="AV21"/>
      <c r="AW21"/>
      <c r="AX21"/>
      <c r="AY21"/>
      <c r="AZ21"/>
      <c r="BA21"/>
      <c r="BB21"/>
      <c r="BC21" s="40"/>
      <c r="BD21" s="5"/>
      <c r="BE21" s="109"/>
      <c r="BF21" s="87"/>
      <c r="BG21" s="87"/>
      <c r="BH21" s="87"/>
      <c r="BI21" s="84"/>
      <c r="BJ21" s="84"/>
      <c r="BK21" s="88"/>
      <c r="BL21" s="88"/>
      <c r="BM21" s="89"/>
      <c r="BN21" s="90"/>
      <c r="BO21" s="90"/>
      <c r="BP21" s="90"/>
      <c r="BQ21" s="91"/>
      <c r="BR21" s="90"/>
      <c r="BS21" s="92"/>
      <c r="BT21" s="84"/>
      <c r="BU21" s="84"/>
      <c r="BV21" s="107"/>
      <c r="BW21" s="107"/>
      <c r="BX21" s="107"/>
      <c r="BY21" s="53"/>
      <c r="BZ21" s="53"/>
      <c r="CA21" s="53"/>
      <c r="CB21" s="130"/>
      <c r="CC21" s="61"/>
      <c r="CD21" s="61"/>
      <c r="CE21" s="61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</row>
    <row r="22" spans="2:153" s="4" customFormat="1" ht="18" customHeight="1" thickBot="1">
      <c r="B22" s="1"/>
      <c r="C22"/>
      <c r="D22"/>
      <c r="E22" s="380" t="s">
        <v>23</v>
      </c>
      <c r="F22" s="214"/>
      <c r="G22" s="216">
        <f>'Gruppe A'!$G$49:$AD$49</f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381"/>
      <c r="AE22" s="292">
        <f>'Gruppe A'!$AE$49:$AG$49</f>
        <v>0</v>
      </c>
      <c r="AF22" s="287"/>
      <c r="AG22" s="288"/>
      <c r="AH22" s="292">
        <f>'Gruppe A'!$AH$49:$AJ$49</f>
        <v>0</v>
      </c>
      <c r="AI22" s="287"/>
      <c r="AJ22" s="288"/>
      <c r="AK22" s="214">
        <f>'Gruppe A'!$AK$49:$AL$49</f>
        <v>0</v>
      </c>
      <c r="AL22" s="214"/>
      <c r="AM22" s="117" t="s">
        <v>16</v>
      </c>
      <c r="AN22" s="214">
        <f>'Gruppe A'!$AN$49:$AO$49</f>
        <v>0</v>
      </c>
      <c r="AO22" s="214"/>
      <c r="AP22" s="284">
        <f>'Gruppe A'!$AP$49:$AR$49</f>
        <v>0</v>
      </c>
      <c r="AQ22" s="285"/>
      <c r="AR22" s="286"/>
      <c r="AS22"/>
      <c r="AT22"/>
      <c r="AU22"/>
      <c r="AV22"/>
      <c r="AW22"/>
      <c r="AX22"/>
      <c r="AY22"/>
      <c r="AZ22"/>
      <c r="BA22"/>
      <c r="BB22"/>
      <c r="BC22" s="40"/>
      <c r="BD22" s="5"/>
      <c r="BE22" s="109"/>
      <c r="BF22" s="87"/>
      <c r="BG22" s="87"/>
      <c r="BH22" s="87"/>
      <c r="BI22" s="84"/>
      <c r="BJ22" s="84"/>
      <c r="BK22" s="88"/>
      <c r="BL22" s="88"/>
      <c r="BM22" s="89"/>
      <c r="BN22" s="90"/>
      <c r="BO22" s="90"/>
      <c r="BP22" s="90"/>
      <c r="BQ22" s="91"/>
      <c r="BR22" s="90"/>
      <c r="BS22" s="92"/>
      <c r="BT22" s="84"/>
      <c r="BU22" s="84"/>
      <c r="BV22" s="107"/>
      <c r="BW22" s="107"/>
      <c r="BX22" s="107"/>
      <c r="BY22" s="53"/>
      <c r="BZ22" s="53"/>
      <c r="CA22" s="53"/>
      <c r="CB22" s="130"/>
      <c r="CC22" s="61"/>
      <c r="CD22" s="61"/>
      <c r="CE22" s="61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</row>
    <row r="23" spans="2:153" s="4" customFormat="1" ht="18" customHeight="1" thickBot="1">
      <c r="B23" s="1"/>
      <c r="C23"/>
      <c r="D23"/>
      <c r="E23" s="113"/>
      <c r="F23" s="11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113"/>
      <c r="AF23" s="113"/>
      <c r="AG23" s="113"/>
      <c r="AH23" s="113"/>
      <c r="AI23" s="113"/>
      <c r="AJ23" s="113"/>
      <c r="AK23" s="113"/>
      <c r="AL23" s="113"/>
      <c r="AM23" s="114"/>
      <c r="AN23" s="113"/>
      <c r="AO23" s="113"/>
      <c r="AP23" s="115"/>
      <c r="AQ23" s="115"/>
      <c r="AR23" s="115"/>
      <c r="AS23"/>
      <c r="AT23"/>
      <c r="AU23"/>
      <c r="AV23"/>
      <c r="AW23"/>
      <c r="AX23"/>
      <c r="AY23"/>
      <c r="AZ23"/>
      <c r="BA23"/>
      <c r="BB23"/>
      <c r="BC23" s="40"/>
      <c r="BD23" s="5"/>
      <c r="BE23" s="109"/>
      <c r="BF23" s="87"/>
      <c r="BG23" s="87"/>
      <c r="BH23" s="87"/>
      <c r="BI23" s="84"/>
      <c r="BJ23" s="84"/>
      <c r="BK23" s="88"/>
      <c r="BL23" s="88"/>
      <c r="BM23" s="89"/>
      <c r="BN23" s="90"/>
      <c r="BO23" s="90"/>
      <c r="BP23" s="90"/>
      <c r="BQ23" s="91"/>
      <c r="BR23" s="90"/>
      <c r="BS23" s="92"/>
      <c r="BT23" s="84"/>
      <c r="BU23" s="84"/>
      <c r="BV23" s="107"/>
      <c r="BW23" s="107"/>
      <c r="BX23" s="107"/>
      <c r="BY23" s="53"/>
      <c r="BZ23" s="53"/>
      <c r="CA23" s="53"/>
      <c r="CB23" s="130"/>
      <c r="CC23" s="61"/>
      <c r="CD23" s="61"/>
      <c r="CE23" s="61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</row>
    <row r="24" spans="2:153" s="4" customFormat="1" ht="18" customHeight="1" thickBot="1">
      <c r="B24" s="1"/>
      <c r="C24"/>
      <c r="D24"/>
      <c r="E24" s="301" t="s">
        <v>71</v>
      </c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294" t="s">
        <v>72</v>
      </c>
      <c r="U24" s="294"/>
      <c r="V24" s="294"/>
      <c r="W24" s="294"/>
      <c r="X24" s="294"/>
      <c r="Y24" s="294"/>
      <c r="Z24" s="294"/>
      <c r="AA24" s="294"/>
      <c r="AB24" s="294"/>
      <c r="AC24" s="294"/>
      <c r="AD24" s="295"/>
      <c r="AE24" s="296" t="s">
        <v>24</v>
      </c>
      <c r="AF24" s="297"/>
      <c r="AG24" s="298"/>
      <c r="AH24" s="296" t="s">
        <v>19</v>
      </c>
      <c r="AI24" s="297"/>
      <c r="AJ24" s="298"/>
      <c r="AK24" s="296" t="s">
        <v>20</v>
      </c>
      <c r="AL24" s="297"/>
      <c r="AM24" s="297"/>
      <c r="AN24" s="297"/>
      <c r="AO24" s="298"/>
      <c r="AP24" s="296" t="s">
        <v>21</v>
      </c>
      <c r="AQ24" s="297"/>
      <c r="AR24" s="298"/>
      <c r="AS24"/>
      <c r="AT24"/>
      <c r="AU24"/>
      <c r="AV24"/>
      <c r="AW24"/>
      <c r="AX24"/>
      <c r="AY24"/>
      <c r="AZ24"/>
      <c r="BA24"/>
      <c r="BB24"/>
      <c r="BC24" s="40"/>
      <c r="BD24" s="5"/>
      <c r="BE24" s="109"/>
      <c r="BF24" s="87"/>
      <c r="BG24" s="87"/>
      <c r="BH24" s="87"/>
      <c r="BI24" s="84"/>
      <c r="BJ24" s="84"/>
      <c r="BK24" s="88"/>
      <c r="BL24" s="88"/>
      <c r="BM24" s="89"/>
      <c r="BN24" s="90"/>
      <c r="BO24" s="90"/>
      <c r="BP24" s="90"/>
      <c r="BQ24" s="91"/>
      <c r="BR24" s="90"/>
      <c r="BS24" s="92"/>
      <c r="BT24" s="84"/>
      <c r="BU24" s="84"/>
      <c r="BV24" s="107"/>
      <c r="BW24" s="107"/>
      <c r="BX24" s="107"/>
      <c r="BY24" s="53"/>
      <c r="BZ24" s="53"/>
      <c r="CA24" s="53"/>
      <c r="CB24" s="130"/>
      <c r="CC24" s="61"/>
      <c r="CD24" s="61"/>
      <c r="CE24" s="61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</row>
    <row r="25" spans="2:153" s="4" customFormat="1" ht="18" customHeight="1">
      <c r="B25" s="1"/>
      <c r="C25"/>
      <c r="D25"/>
      <c r="E25" s="278" t="s">
        <v>8</v>
      </c>
      <c r="F25" s="279"/>
      <c r="G25" s="299">
        <f>'Gruppe B'!$G$44:$AD$44</f>
      </c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300"/>
      <c r="AE25" s="201">
        <f>'Gruppe B'!$AE$44:$AG$44</f>
        <v>0</v>
      </c>
      <c r="AF25" s="202"/>
      <c r="AG25" s="203"/>
      <c r="AH25" s="201">
        <f>'Gruppe B'!$AH$44:$AJ$44</f>
        <v>0</v>
      </c>
      <c r="AI25" s="202"/>
      <c r="AJ25" s="203"/>
      <c r="AK25" s="279">
        <f>'Gruppe B'!$AK$44:$AL$44</f>
        <v>0</v>
      </c>
      <c r="AL25" s="279"/>
      <c r="AM25" s="116" t="s">
        <v>16</v>
      </c>
      <c r="AN25" s="279">
        <f>'Gruppe B'!$AN$44:$AO$44</f>
        <v>0</v>
      </c>
      <c r="AO25" s="279"/>
      <c r="AP25" s="194">
        <f>'Gruppe B'!$AP$44:$AR$44</f>
        <v>0</v>
      </c>
      <c r="AQ25" s="195"/>
      <c r="AR25" s="196"/>
      <c r="AS25"/>
      <c r="AT25"/>
      <c r="AU25"/>
      <c r="AV25"/>
      <c r="AW25"/>
      <c r="AX25"/>
      <c r="AY25"/>
      <c r="AZ25"/>
      <c r="BA25"/>
      <c r="BB25"/>
      <c r="BC25" s="40"/>
      <c r="BD25" s="5"/>
      <c r="BE25" s="109"/>
      <c r="BF25" s="87"/>
      <c r="BG25" s="87"/>
      <c r="BH25" s="87"/>
      <c r="BI25" s="84"/>
      <c r="BJ25" s="84"/>
      <c r="BK25" s="88"/>
      <c r="BL25" s="88"/>
      <c r="BM25" s="89"/>
      <c r="BN25" s="90"/>
      <c r="BO25" s="90"/>
      <c r="BP25" s="90"/>
      <c r="BQ25" s="91"/>
      <c r="BR25" s="90"/>
      <c r="BS25" s="92"/>
      <c r="BT25" s="84"/>
      <c r="BU25" s="84"/>
      <c r="BV25" s="107"/>
      <c r="BW25" s="107"/>
      <c r="BX25" s="107"/>
      <c r="BY25" s="53"/>
      <c r="BZ25" s="53"/>
      <c r="CA25" s="53"/>
      <c r="CB25" s="130"/>
      <c r="CC25" s="61"/>
      <c r="CD25" s="61"/>
      <c r="CE25" s="61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</row>
    <row r="26" spans="2:153" s="4" customFormat="1" ht="18" customHeight="1">
      <c r="B26" s="1"/>
      <c r="C26"/>
      <c r="D26"/>
      <c r="E26" s="265" t="s">
        <v>9</v>
      </c>
      <c r="F26" s="185"/>
      <c r="G26" s="266">
        <f>'Gruppe B'!$G$45:$AD$45</f>
      </c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7"/>
      <c r="AE26" s="268">
        <f>'Gruppe B'!$AE$45:$AG$45</f>
        <v>0</v>
      </c>
      <c r="AF26" s="269"/>
      <c r="AG26" s="270"/>
      <c r="AH26" s="268">
        <f>'Gruppe B'!$AH$45:$AJ$45</f>
        <v>0</v>
      </c>
      <c r="AI26" s="269"/>
      <c r="AJ26" s="270"/>
      <c r="AK26" s="185">
        <f>'Gruppe B'!$AK$45:$AL$45</f>
        <v>0</v>
      </c>
      <c r="AL26" s="185"/>
      <c r="AM26" s="8" t="s">
        <v>16</v>
      </c>
      <c r="AN26" s="185">
        <f>'Gruppe B'!$AN$45:$AO$45</f>
        <v>0</v>
      </c>
      <c r="AO26" s="185"/>
      <c r="AP26" s="175">
        <f>'Gruppe B'!$AP$45:$AR$45</f>
        <v>0</v>
      </c>
      <c r="AQ26" s="176"/>
      <c r="AR26" s="177"/>
      <c r="AS26"/>
      <c r="AT26"/>
      <c r="AU26"/>
      <c r="AV26"/>
      <c r="AW26"/>
      <c r="AX26"/>
      <c r="AY26"/>
      <c r="AZ26"/>
      <c r="BA26"/>
      <c r="BB26"/>
      <c r="BC26" s="40"/>
      <c r="BD26" s="5"/>
      <c r="BE26" s="109"/>
      <c r="BF26" s="87"/>
      <c r="BG26" s="87"/>
      <c r="BH26" s="87"/>
      <c r="BI26" s="84"/>
      <c r="BJ26" s="84"/>
      <c r="BK26" s="88"/>
      <c r="BL26" s="88"/>
      <c r="BM26" s="89"/>
      <c r="BN26" s="90"/>
      <c r="BO26" s="90"/>
      <c r="BP26" s="90"/>
      <c r="BQ26" s="91"/>
      <c r="BR26" s="90"/>
      <c r="BS26" s="92"/>
      <c r="BT26" s="84"/>
      <c r="BU26" s="84"/>
      <c r="BV26" s="107"/>
      <c r="BW26" s="107"/>
      <c r="BX26" s="107"/>
      <c r="BY26" s="53"/>
      <c r="BZ26" s="53"/>
      <c r="CA26" s="53"/>
      <c r="CB26" s="130"/>
      <c r="CC26" s="61"/>
      <c r="CD26" s="61"/>
      <c r="CE26" s="61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</row>
    <row r="27" spans="2:153" s="4" customFormat="1" ht="18" customHeight="1">
      <c r="B27" s="1"/>
      <c r="C27"/>
      <c r="D27"/>
      <c r="E27" s="265" t="s">
        <v>10</v>
      </c>
      <c r="F27" s="185"/>
      <c r="G27" s="266">
        <f>'Gruppe B'!$G$46:$AD$46</f>
      </c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7"/>
      <c r="AE27" s="268">
        <f>'Gruppe B'!$AE$46:$AG$46</f>
        <v>0</v>
      </c>
      <c r="AF27" s="269"/>
      <c r="AG27" s="270"/>
      <c r="AH27" s="268">
        <f>'Gruppe B'!$AH$46:$AJ$46</f>
        <v>0</v>
      </c>
      <c r="AI27" s="269"/>
      <c r="AJ27" s="270"/>
      <c r="AK27" s="185">
        <f>'Gruppe B'!$AK$46:$AL$46</f>
        <v>0</v>
      </c>
      <c r="AL27" s="185"/>
      <c r="AM27" s="8" t="s">
        <v>16</v>
      </c>
      <c r="AN27" s="185">
        <f>'Gruppe B'!$AN$46:$AO$46</f>
        <v>0</v>
      </c>
      <c r="AO27" s="185"/>
      <c r="AP27" s="175">
        <f>'Gruppe B'!$AP$46:$AR$46</f>
        <v>0</v>
      </c>
      <c r="AQ27" s="176"/>
      <c r="AR27" s="177"/>
      <c r="AS27"/>
      <c r="AT27"/>
      <c r="AU27"/>
      <c r="AV27"/>
      <c r="AW27"/>
      <c r="AX27"/>
      <c r="AY27"/>
      <c r="AZ27"/>
      <c r="BA27"/>
      <c r="BB27"/>
      <c r="BC27" s="40"/>
      <c r="BD27" s="5"/>
      <c r="BE27" s="109"/>
      <c r="BF27" s="87"/>
      <c r="BG27" s="87"/>
      <c r="BH27" s="87"/>
      <c r="BI27" s="84"/>
      <c r="BJ27" s="84"/>
      <c r="BK27" s="88"/>
      <c r="BL27" s="88"/>
      <c r="BM27" s="89"/>
      <c r="BN27" s="90"/>
      <c r="BO27" s="90"/>
      <c r="BP27" s="90"/>
      <c r="BQ27" s="91"/>
      <c r="BR27" s="90"/>
      <c r="BS27" s="92"/>
      <c r="BT27" s="84"/>
      <c r="BU27" s="84"/>
      <c r="BV27" s="107"/>
      <c r="BW27" s="107"/>
      <c r="BX27" s="107"/>
      <c r="BY27" s="53"/>
      <c r="BZ27" s="53"/>
      <c r="CA27" s="53"/>
      <c r="CB27" s="130"/>
      <c r="CC27" s="61"/>
      <c r="CD27" s="61"/>
      <c r="CE27" s="61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</row>
    <row r="28" spans="2:153" s="4" customFormat="1" ht="18" customHeight="1">
      <c r="B28" s="1"/>
      <c r="C28"/>
      <c r="D28"/>
      <c r="E28" s="265" t="s">
        <v>11</v>
      </c>
      <c r="F28" s="185"/>
      <c r="G28" s="266">
        <f>'Gruppe B'!$G$47:$AD$47</f>
      </c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7"/>
      <c r="AE28" s="268">
        <f>'Gruppe B'!$AE$47:$AG$47</f>
        <v>0</v>
      </c>
      <c r="AF28" s="269"/>
      <c r="AG28" s="270"/>
      <c r="AH28" s="268">
        <f>'Gruppe B'!$AH$47:$AJ$47</f>
        <v>0</v>
      </c>
      <c r="AI28" s="269"/>
      <c r="AJ28" s="270"/>
      <c r="AK28" s="185">
        <f>'Gruppe B'!$AK$47:$AL$47</f>
        <v>0</v>
      </c>
      <c r="AL28" s="185"/>
      <c r="AM28" s="8" t="s">
        <v>16</v>
      </c>
      <c r="AN28" s="185">
        <f>'Gruppe B'!$AN$47:$AO$47</f>
        <v>0</v>
      </c>
      <c r="AO28" s="185"/>
      <c r="AP28" s="175">
        <f>'Gruppe B'!$AP$47:$AR$47</f>
        <v>0</v>
      </c>
      <c r="AQ28" s="176"/>
      <c r="AR28" s="177"/>
      <c r="AS28"/>
      <c r="AT28"/>
      <c r="AU28"/>
      <c r="AV28"/>
      <c r="AW28"/>
      <c r="AX28"/>
      <c r="AY28"/>
      <c r="AZ28"/>
      <c r="BA28"/>
      <c r="BB28"/>
      <c r="BC28" s="40"/>
      <c r="BD28" s="5"/>
      <c r="BE28" s="109"/>
      <c r="BF28" s="87"/>
      <c r="BG28" s="87"/>
      <c r="BH28" s="87"/>
      <c r="BI28" s="84"/>
      <c r="BJ28" s="84"/>
      <c r="BK28" s="88"/>
      <c r="BL28" s="88"/>
      <c r="BM28" s="89"/>
      <c r="BN28" s="90"/>
      <c r="BO28" s="90"/>
      <c r="BP28" s="90"/>
      <c r="BQ28" s="91"/>
      <c r="BR28" s="90"/>
      <c r="BS28" s="92"/>
      <c r="BT28" s="84"/>
      <c r="BU28" s="84"/>
      <c r="BV28" s="107"/>
      <c r="BW28" s="107"/>
      <c r="BX28" s="107"/>
      <c r="BY28" s="53"/>
      <c r="BZ28" s="53"/>
      <c r="CA28" s="53"/>
      <c r="CB28" s="130"/>
      <c r="CC28" s="61"/>
      <c r="CD28" s="61"/>
      <c r="CE28" s="61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</row>
    <row r="29" spans="2:153" s="4" customFormat="1" ht="18" customHeight="1">
      <c r="B29" s="1"/>
      <c r="C29"/>
      <c r="D29"/>
      <c r="E29" s="265" t="s">
        <v>11</v>
      </c>
      <c r="F29" s="185"/>
      <c r="G29" s="266">
        <f>'Gruppe B'!$G$48:$AD$48</f>
      </c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7"/>
      <c r="AE29" s="268">
        <f>'Gruppe B'!$AE$48:$AG$48</f>
        <v>0</v>
      </c>
      <c r="AF29" s="269"/>
      <c r="AG29" s="270"/>
      <c r="AH29" s="268">
        <f>'Gruppe B'!$AH$48:$AJ$48</f>
        <v>0</v>
      </c>
      <c r="AI29" s="269"/>
      <c r="AJ29" s="270"/>
      <c r="AK29" s="185">
        <f>'Gruppe B'!$AK$48:$AL$48</f>
        <v>0</v>
      </c>
      <c r="AL29" s="185"/>
      <c r="AM29" s="8" t="s">
        <v>16</v>
      </c>
      <c r="AN29" s="185">
        <f>'Gruppe B'!$AN$48:$AO$48</f>
        <v>0</v>
      </c>
      <c r="AO29" s="185"/>
      <c r="AP29" s="175">
        <f>'Gruppe B'!$AP$48:$AR$48</f>
        <v>0</v>
      </c>
      <c r="AQ29" s="176"/>
      <c r="AR29" s="177"/>
      <c r="AS29"/>
      <c r="AT29"/>
      <c r="AU29"/>
      <c r="AV29"/>
      <c r="AW29"/>
      <c r="AX29"/>
      <c r="AY29"/>
      <c r="AZ29"/>
      <c r="BA29"/>
      <c r="BB29"/>
      <c r="BC29" s="40"/>
      <c r="BD29" s="5"/>
      <c r="BE29" s="109"/>
      <c r="BF29" s="87"/>
      <c r="BG29" s="87"/>
      <c r="BH29" s="87"/>
      <c r="BI29" s="84"/>
      <c r="BJ29" s="84"/>
      <c r="BK29" s="88"/>
      <c r="BL29" s="88"/>
      <c r="BM29" s="89"/>
      <c r="BN29" s="90"/>
      <c r="BO29" s="90"/>
      <c r="BP29" s="90"/>
      <c r="BQ29" s="91"/>
      <c r="BR29" s="90"/>
      <c r="BS29" s="92"/>
      <c r="BT29" s="84"/>
      <c r="BU29" s="84"/>
      <c r="BV29" s="107"/>
      <c r="BW29" s="107"/>
      <c r="BX29" s="107"/>
      <c r="BY29" s="53"/>
      <c r="BZ29" s="53"/>
      <c r="CA29" s="53"/>
      <c r="CB29" s="130"/>
      <c r="CC29" s="61"/>
      <c r="CD29" s="61"/>
      <c r="CE29" s="61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</row>
    <row r="30" spans="2:153" s="4" customFormat="1" ht="18" customHeight="1" thickBot="1">
      <c r="B30" s="1"/>
      <c r="C30"/>
      <c r="D30"/>
      <c r="E30" s="380" t="s">
        <v>23</v>
      </c>
      <c r="F30" s="214"/>
      <c r="G30" s="216">
        <f>'Gruppe B'!$G$49:$AD$49</f>
      </c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381"/>
      <c r="AE30" s="292">
        <f>'Gruppe B'!$AE$49:$AG$49</f>
        <v>0</v>
      </c>
      <c r="AF30" s="287"/>
      <c r="AG30" s="288"/>
      <c r="AH30" s="292">
        <f>'Gruppe B'!$AH$49:$AJ$49</f>
        <v>0</v>
      </c>
      <c r="AI30" s="287"/>
      <c r="AJ30" s="288"/>
      <c r="AK30" s="214">
        <f>'Gruppe B'!$AK$49:$AL$49</f>
        <v>0</v>
      </c>
      <c r="AL30" s="214"/>
      <c r="AM30" s="117" t="s">
        <v>16</v>
      </c>
      <c r="AN30" s="214">
        <f>'Gruppe B'!$AN$49:$AO$49</f>
        <v>0</v>
      </c>
      <c r="AO30" s="214"/>
      <c r="AP30" s="284">
        <f>'Gruppe B'!$AP$49:$AR$49</f>
        <v>0</v>
      </c>
      <c r="AQ30" s="285"/>
      <c r="AR30" s="286"/>
      <c r="AS30"/>
      <c r="AT30"/>
      <c r="AU30"/>
      <c r="AV30"/>
      <c r="AW30"/>
      <c r="AX30"/>
      <c r="AY30"/>
      <c r="AZ30"/>
      <c r="BA30"/>
      <c r="BB30"/>
      <c r="BC30" s="40"/>
      <c r="BD30" s="5"/>
      <c r="BE30" s="109"/>
      <c r="BF30" s="87"/>
      <c r="BG30" s="87"/>
      <c r="BH30" s="87"/>
      <c r="BI30" s="84"/>
      <c r="BJ30" s="84"/>
      <c r="BK30" s="88"/>
      <c r="BL30" s="88"/>
      <c r="BM30" s="89"/>
      <c r="BN30" s="90"/>
      <c r="BO30" s="90"/>
      <c r="BP30" s="90"/>
      <c r="BQ30" s="91"/>
      <c r="BR30" s="90"/>
      <c r="BS30" s="92"/>
      <c r="BT30" s="84"/>
      <c r="BU30" s="84"/>
      <c r="BV30" s="107"/>
      <c r="BW30" s="107"/>
      <c r="BX30" s="107"/>
      <c r="BY30" s="53"/>
      <c r="BZ30" s="53"/>
      <c r="CA30" s="53"/>
      <c r="CB30" s="130"/>
      <c r="CC30" s="61"/>
      <c r="CD30" s="61"/>
      <c r="CE30" s="61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</row>
    <row r="31" spans="2:153" s="4" customFormat="1" ht="18" customHeight="1" thickBot="1">
      <c r="B31" s="1"/>
      <c r="C31"/>
      <c r="D31"/>
      <c r="E31" s="113"/>
      <c r="F31" s="11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113"/>
      <c r="AF31" s="113"/>
      <c r="AG31" s="113"/>
      <c r="AH31" s="113"/>
      <c r="AI31" s="113"/>
      <c r="AJ31" s="113"/>
      <c r="AK31" s="113"/>
      <c r="AL31" s="113"/>
      <c r="AM31" s="114"/>
      <c r="AN31" s="113"/>
      <c r="AO31" s="113"/>
      <c r="AP31" s="115"/>
      <c r="AQ31" s="115"/>
      <c r="AR31" s="115"/>
      <c r="AS31"/>
      <c r="AT31"/>
      <c r="AU31"/>
      <c r="AV31"/>
      <c r="AW31"/>
      <c r="AX31"/>
      <c r="AY31"/>
      <c r="AZ31"/>
      <c r="BA31"/>
      <c r="BB31"/>
      <c r="BC31" s="40"/>
      <c r="BD31" s="5"/>
      <c r="BE31" s="109"/>
      <c r="BF31" s="87"/>
      <c r="BG31" s="87"/>
      <c r="BH31" s="87"/>
      <c r="BI31" s="84"/>
      <c r="BJ31" s="84"/>
      <c r="BK31" s="88"/>
      <c r="BL31" s="88"/>
      <c r="BM31" s="89"/>
      <c r="BN31" s="90"/>
      <c r="BO31" s="90"/>
      <c r="BP31" s="90"/>
      <c r="BQ31" s="91"/>
      <c r="BR31" s="90"/>
      <c r="BS31" s="92"/>
      <c r="BT31" s="84"/>
      <c r="BU31" s="84"/>
      <c r="BV31" s="107"/>
      <c r="BW31" s="107"/>
      <c r="BX31" s="107"/>
      <c r="BY31" s="53"/>
      <c r="BZ31" s="53"/>
      <c r="CA31" s="53"/>
      <c r="CB31" s="130"/>
      <c r="CC31" s="61"/>
      <c r="CD31" s="61"/>
      <c r="CE31" s="61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</row>
    <row r="32" spans="2:153" s="4" customFormat="1" ht="18" customHeight="1" thickBot="1">
      <c r="B32" s="1"/>
      <c r="C32"/>
      <c r="D32"/>
      <c r="E32" s="376" t="s">
        <v>71</v>
      </c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8" t="s">
        <v>75</v>
      </c>
      <c r="U32" s="378"/>
      <c r="V32" s="378"/>
      <c r="W32" s="378"/>
      <c r="X32" s="378"/>
      <c r="Y32" s="378"/>
      <c r="Z32" s="378"/>
      <c r="AA32" s="378"/>
      <c r="AB32" s="378"/>
      <c r="AC32" s="378"/>
      <c r="AD32" s="379"/>
      <c r="AE32" s="375" t="s">
        <v>24</v>
      </c>
      <c r="AF32" s="358"/>
      <c r="AG32" s="362"/>
      <c r="AH32" s="375" t="s">
        <v>19</v>
      </c>
      <c r="AI32" s="358"/>
      <c r="AJ32" s="362"/>
      <c r="AK32" s="375" t="s">
        <v>20</v>
      </c>
      <c r="AL32" s="358"/>
      <c r="AM32" s="358"/>
      <c r="AN32" s="358"/>
      <c r="AO32" s="362"/>
      <c r="AP32" s="375" t="s">
        <v>21</v>
      </c>
      <c r="AQ32" s="358"/>
      <c r="AR32" s="362"/>
      <c r="AS32"/>
      <c r="AT32"/>
      <c r="AU32"/>
      <c r="AV32"/>
      <c r="AW32"/>
      <c r="AX32"/>
      <c r="AY32"/>
      <c r="AZ32"/>
      <c r="BA32"/>
      <c r="BB32"/>
      <c r="BC32" s="40"/>
      <c r="BD32" s="5"/>
      <c r="BE32" s="109"/>
      <c r="BF32" s="87"/>
      <c r="BG32" s="87"/>
      <c r="BH32" s="87"/>
      <c r="BI32" s="84"/>
      <c r="BJ32" s="84"/>
      <c r="BK32" s="88"/>
      <c r="BL32" s="88"/>
      <c r="BM32" s="89"/>
      <c r="BN32" s="90"/>
      <c r="BO32" s="90"/>
      <c r="BP32" s="90"/>
      <c r="BQ32" s="91"/>
      <c r="BR32" s="90"/>
      <c r="BS32" s="92"/>
      <c r="BT32" s="84"/>
      <c r="BU32" s="84"/>
      <c r="BV32" s="107"/>
      <c r="BW32" s="107"/>
      <c r="BX32" s="107"/>
      <c r="BY32" s="53"/>
      <c r="BZ32" s="53"/>
      <c r="CA32" s="53"/>
      <c r="CB32" s="130"/>
      <c r="CC32" s="61"/>
      <c r="CD32" s="61"/>
      <c r="CE32" s="61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</row>
    <row r="33" spans="2:153" s="4" customFormat="1" ht="18" customHeight="1">
      <c r="B33" s="1"/>
      <c r="C33"/>
      <c r="D33"/>
      <c r="E33" s="278" t="s">
        <v>8</v>
      </c>
      <c r="F33" s="279"/>
      <c r="G33" s="299">
        <f>'Gruppe C'!$G$44:$AD$44</f>
      </c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300"/>
      <c r="AE33" s="201">
        <f>'Gruppe C'!$AE$44:$AG$44</f>
        <v>0</v>
      </c>
      <c r="AF33" s="202"/>
      <c r="AG33" s="203"/>
      <c r="AH33" s="201">
        <f>'Gruppe C'!$AH$44:$AJ$44</f>
        <v>0</v>
      </c>
      <c r="AI33" s="202"/>
      <c r="AJ33" s="203"/>
      <c r="AK33" s="279">
        <f>'Gruppe C'!$AK$44:$AL$44</f>
        <v>0</v>
      </c>
      <c r="AL33" s="279"/>
      <c r="AM33" s="116" t="s">
        <v>16</v>
      </c>
      <c r="AN33" s="279">
        <f>'Gruppe C'!$AN$44:$AO$44</f>
        <v>0</v>
      </c>
      <c r="AO33" s="279"/>
      <c r="AP33" s="194">
        <f>'Gruppe C'!$AP$44:$AR$44</f>
        <v>0</v>
      </c>
      <c r="AQ33" s="195"/>
      <c r="AR33" s="196"/>
      <c r="AS33"/>
      <c r="AT33"/>
      <c r="AU33"/>
      <c r="AV33"/>
      <c r="AW33"/>
      <c r="AX33"/>
      <c r="AY33"/>
      <c r="AZ33"/>
      <c r="BA33"/>
      <c r="BB33"/>
      <c r="BC33" s="40"/>
      <c r="BD33" s="5"/>
      <c r="BE33" s="109"/>
      <c r="BF33" s="87"/>
      <c r="BG33" s="87"/>
      <c r="BH33" s="87"/>
      <c r="BI33" s="84"/>
      <c r="BJ33" s="84"/>
      <c r="BK33" s="88"/>
      <c r="BL33" s="88"/>
      <c r="BM33" s="89"/>
      <c r="BN33" s="90"/>
      <c r="BO33" s="90"/>
      <c r="BP33" s="90"/>
      <c r="BQ33" s="91"/>
      <c r="BR33" s="90"/>
      <c r="BS33" s="92"/>
      <c r="BT33" s="84"/>
      <c r="BU33" s="84"/>
      <c r="BV33" s="107"/>
      <c r="BW33" s="107"/>
      <c r="BX33" s="107"/>
      <c r="BY33" s="53"/>
      <c r="BZ33" s="53"/>
      <c r="CA33" s="53"/>
      <c r="CB33" s="130"/>
      <c r="CC33" s="61"/>
      <c r="CD33" s="61"/>
      <c r="CE33" s="61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</row>
    <row r="34" spans="2:153" s="4" customFormat="1" ht="18" customHeight="1">
      <c r="B34" s="1"/>
      <c r="C34"/>
      <c r="D34"/>
      <c r="E34" s="265" t="s">
        <v>9</v>
      </c>
      <c r="F34" s="185"/>
      <c r="G34" s="266">
        <f>'Gruppe C'!$G$45:$AD$45</f>
      </c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7"/>
      <c r="AE34" s="268">
        <f>'Gruppe C'!$AE$45:$AG$45</f>
        <v>0</v>
      </c>
      <c r="AF34" s="269"/>
      <c r="AG34" s="270"/>
      <c r="AH34" s="268">
        <f>'Gruppe C'!$AH$45:$AJ$45</f>
        <v>0</v>
      </c>
      <c r="AI34" s="269"/>
      <c r="AJ34" s="270"/>
      <c r="AK34" s="185">
        <f>'Gruppe C'!$AK$45:$AL$45</f>
        <v>0</v>
      </c>
      <c r="AL34" s="185"/>
      <c r="AM34" s="8" t="s">
        <v>16</v>
      </c>
      <c r="AN34" s="185">
        <f>'Gruppe C'!$AN$45:$AO$45</f>
        <v>0</v>
      </c>
      <c r="AO34" s="185"/>
      <c r="AP34" s="175">
        <f>'Gruppe C'!$AP$45:$AR$45</f>
        <v>0</v>
      </c>
      <c r="AQ34" s="176"/>
      <c r="AR34" s="177"/>
      <c r="AS34"/>
      <c r="AT34"/>
      <c r="AU34"/>
      <c r="AV34"/>
      <c r="AW34"/>
      <c r="AX34"/>
      <c r="AY34"/>
      <c r="AZ34"/>
      <c r="BA34"/>
      <c r="BB34"/>
      <c r="BC34" s="40"/>
      <c r="BD34" s="5"/>
      <c r="BE34" s="109"/>
      <c r="BF34" s="87"/>
      <c r="BG34" s="87"/>
      <c r="BH34" s="87"/>
      <c r="BI34" s="84"/>
      <c r="BJ34" s="84"/>
      <c r="BK34" s="88"/>
      <c r="BL34" s="88"/>
      <c r="BM34" s="89"/>
      <c r="BN34" s="90"/>
      <c r="BO34" s="90"/>
      <c r="BP34" s="90"/>
      <c r="BQ34" s="91"/>
      <c r="BR34" s="90"/>
      <c r="BS34" s="92"/>
      <c r="BT34" s="84"/>
      <c r="BU34" s="84"/>
      <c r="BV34" s="107"/>
      <c r="BW34" s="107"/>
      <c r="BX34" s="107"/>
      <c r="BY34" s="53"/>
      <c r="BZ34" s="53"/>
      <c r="CA34" s="53"/>
      <c r="CB34" s="130"/>
      <c r="CC34" s="61"/>
      <c r="CD34" s="61"/>
      <c r="CE34" s="61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</row>
    <row r="35" spans="2:153" s="4" customFormat="1" ht="18" customHeight="1">
      <c r="B35" s="1"/>
      <c r="C35"/>
      <c r="D35"/>
      <c r="E35" s="265" t="s">
        <v>10</v>
      </c>
      <c r="F35" s="185"/>
      <c r="G35" s="266">
        <f>'Gruppe C'!$G$46:$AD$46</f>
      </c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7"/>
      <c r="AE35" s="268">
        <f>'Gruppe C'!$AE$46:$AG$46</f>
        <v>0</v>
      </c>
      <c r="AF35" s="269"/>
      <c r="AG35" s="270"/>
      <c r="AH35" s="268">
        <f>'Gruppe C'!$AH$46:$AJ$46</f>
        <v>0</v>
      </c>
      <c r="AI35" s="269"/>
      <c r="AJ35" s="270"/>
      <c r="AK35" s="185">
        <f>'Gruppe C'!$AK$46:$AL$46</f>
        <v>0</v>
      </c>
      <c r="AL35" s="185"/>
      <c r="AM35" s="8" t="s">
        <v>16</v>
      </c>
      <c r="AN35" s="185">
        <f>'Gruppe C'!$AN$46:$AO$46</f>
        <v>0</v>
      </c>
      <c r="AO35" s="185"/>
      <c r="AP35" s="175">
        <f>'Gruppe C'!$AP$46:$AR$46</f>
        <v>0</v>
      </c>
      <c r="AQ35" s="176"/>
      <c r="AR35" s="177"/>
      <c r="AS35"/>
      <c r="AT35"/>
      <c r="AU35"/>
      <c r="AV35"/>
      <c r="AW35"/>
      <c r="AX35"/>
      <c r="AY35"/>
      <c r="AZ35"/>
      <c r="BA35"/>
      <c r="BB35"/>
      <c r="BC35" s="40"/>
      <c r="BD35" s="5"/>
      <c r="BE35" s="109"/>
      <c r="BF35" s="87"/>
      <c r="BG35" s="87"/>
      <c r="BH35" s="87"/>
      <c r="BI35" s="84"/>
      <c r="BJ35" s="84"/>
      <c r="BK35" s="88"/>
      <c r="BL35" s="88"/>
      <c r="BM35" s="89"/>
      <c r="BN35" s="90"/>
      <c r="BO35" s="90"/>
      <c r="BP35" s="90"/>
      <c r="BQ35" s="91"/>
      <c r="BR35" s="90"/>
      <c r="BS35" s="92"/>
      <c r="BT35" s="84"/>
      <c r="BU35" s="84"/>
      <c r="BV35" s="107"/>
      <c r="BW35" s="107"/>
      <c r="BX35" s="107"/>
      <c r="BY35" s="53"/>
      <c r="BZ35" s="53"/>
      <c r="CA35" s="53"/>
      <c r="CB35" s="130"/>
      <c r="CC35" s="61"/>
      <c r="CD35" s="61"/>
      <c r="CE35" s="61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</row>
    <row r="36" spans="2:153" s="4" customFormat="1" ht="18" customHeight="1">
      <c r="B36" s="1"/>
      <c r="C36"/>
      <c r="D36"/>
      <c r="E36" s="265" t="s">
        <v>11</v>
      </c>
      <c r="F36" s="185"/>
      <c r="G36" s="266">
        <f>'Gruppe C'!$G$47:$AD$47</f>
      </c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7"/>
      <c r="AE36" s="268">
        <f>'Gruppe C'!$AE$47:$AG$47</f>
        <v>0</v>
      </c>
      <c r="AF36" s="269"/>
      <c r="AG36" s="270"/>
      <c r="AH36" s="268">
        <f>'Gruppe C'!$AH$47:$AJ$47</f>
        <v>0</v>
      </c>
      <c r="AI36" s="269"/>
      <c r="AJ36" s="270"/>
      <c r="AK36" s="185">
        <f>'Gruppe C'!$AK$47:$AL$47</f>
        <v>0</v>
      </c>
      <c r="AL36" s="185"/>
      <c r="AM36" s="8" t="s">
        <v>16</v>
      </c>
      <c r="AN36" s="185">
        <f>'Gruppe C'!$AN$47:$AO$47</f>
        <v>0</v>
      </c>
      <c r="AO36" s="185"/>
      <c r="AP36" s="175">
        <f>'Gruppe C'!$AP$47:$AR$47</f>
        <v>0</v>
      </c>
      <c r="AQ36" s="176"/>
      <c r="AR36" s="177"/>
      <c r="AS36"/>
      <c r="AT36"/>
      <c r="AU36"/>
      <c r="AV36"/>
      <c r="AW36"/>
      <c r="AX36"/>
      <c r="AY36"/>
      <c r="AZ36"/>
      <c r="BA36"/>
      <c r="BB36"/>
      <c r="BC36" s="40"/>
      <c r="BD36" s="5"/>
      <c r="BE36" s="109"/>
      <c r="BF36" s="87"/>
      <c r="BG36" s="87"/>
      <c r="BH36" s="87"/>
      <c r="BI36" s="84"/>
      <c r="BJ36" s="84"/>
      <c r="BK36" s="88"/>
      <c r="BL36" s="88"/>
      <c r="BM36" s="89"/>
      <c r="BN36" s="90"/>
      <c r="BO36" s="90"/>
      <c r="BP36" s="90"/>
      <c r="BQ36" s="91"/>
      <c r="BR36" s="90"/>
      <c r="BS36" s="92"/>
      <c r="BT36" s="84"/>
      <c r="BU36" s="84"/>
      <c r="BV36" s="107"/>
      <c r="BW36" s="107"/>
      <c r="BX36" s="107"/>
      <c r="BY36" s="53"/>
      <c r="BZ36" s="53"/>
      <c r="CA36" s="53"/>
      <c r="CB36" s="130"/>
      <c r="CC36" s="61"/>
      <c r="CD36" s="61"/>
      <c r="CE36" s="61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</row>
    <row r="37" spans="2:153" s="4" customFormat="1" ht="18" customHeight="1">
      <c r="B37" s="1"/>
      <c r="C37"/>
      <c r="D37"/>
      <c r="E37" s="265" t="s">
        <v>11</v>
      </c>
      <c r="F37" s="185"/>
      <c r="G37" s="266">
        <f>'Gruppe C'!$G$48:$AD$48</f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7"/>
      <c r="AE37" s="268">
        <f>'Gruppe C'!$AE$48:$AG$48</f>
        <v>0</v>
      </c>
      <c r="AF37" s="269"/>
      <c r="AG37" s="270"/>
      <c r="AH37" s="268">
        <f>'Gruppe C'!$AH$48:$AJ$48</f>
        <v>0</v>
      </c>
      <c r="AI37" s="269"/>
      <c r="AJ37" s="270"/>
      <c r="AK37" s="185">
        <f>'Gruppe C'!$AK$48:$AL$48</f>
        <v>0</v>
      </c>
      <c r="AL37" s="185"/>
      <c r="AM37" s="8" t="s">
        <v>16</v>
      </c>
      <c r="AN37" s="185">
        <f>'Gruppe C'!$AN$48:$AO$48</f>
        <v>0</v>
      </c>
      <c r="AO37" s="185"/>
      <c r="AP37" s="175">
        <f>'Gruppe C'!$AP$48:$AR$48</f>
        <v>0</v>
      </c>
      <c r="AQ37" s="176"/>
      <c r="AR37" s="177"/>
      <c r="AS37"/>
      <c r="AT37"/>
      <c r="AU37"/>
      <c r="AV37"/>
      <c r="AW37"/>
      <c r="AX37"/>
      <c r="AY37"/>
      <c r="AZ37"/>
      <c r="BA37"/>
      <c r="BB37"/>
      <c r="BC37" s="40"/>
      <c r="BD37" s="5"/>
      <c r="BE37" s="109"/>
      <c r="BF37" s="87"/>
      <c r="BG37" s="87"/>
      <c r="BH37" s="87"/>
      <c r="BI37" s="84"/>
      <c r="BJ37" s="84"/>
      <c r="BK37" s="88"/>
      <c r="BL37" s="88"/>
      <c r="BM37" s="89" t="e">
        <f>#REF!</f>
        <v>#REF!</v>
      </c>
      <c r="BN37" s="90">
        <f>COUNT(#REF!,#REF!,#REF!)</f>
        <v>0</v>
      </c>
      <c r="BO37" s="90" t="e">
        <f>SUM(#REF!+#REF!+#REF!)</f>
        <v>#REF!</v>
      </c>
      <c r="BP37" s="90" t="e">
        <f>SUM(#REF!+#REF!+#REF!)</f>
        <v>#REF!</v>
      </c>
      <c r="BQ37" s="91" t="s">
        <v>16</v>
      </c>
      <c r="BR37" s="90" t="e">
        <f>SUM(#REF!+#REF!+#REF!)</f>
        <v>#REF!</v>
      </c>
      <c r="BS37" s="92" t="e">
        <f>SUM(BP37-BR37)</f>
        <v>#REF!</v>
      </c>
      <c r="BT37" s="84"/>
      <c r="BU37" s="84"/>
      <c r="BV37" s="107"/>
      <c r="BW37" s="107"/>
      <c r="BX37" s="107"/>
      <c r="BY37" s="53"/>
      <c r="BZ37" s="53"/>
      <c r="CA37" s="53"/>
      <c r="CB37" s="130"/>
      <c r="CC37" s="61"/>
      <c r="CD37" s="61"/>
      <c r="CE37" s="61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</row>
    <row r="38" spans="2:153" s="4" customFormat="1" ht="18" customHeight="1" thickBot="1">
      <c r="B38" s="1"/>
      <c r="C38"/>
      <c r="D38"/>
      <c r="E38" s="380" t="s">
        <v>23</v>
      </c>
      <c r="F38" s="214"/>
      <c r="G38" s="216">
        <f>'Gruppe C'!$G$49:$AD$49</f>
      </c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381"/>
      <c r="AE38" s="292">
        <f>'Gruppe C'!$AE$49:$AG$49</f>
        <v>0</v>
      </c>
      <c r="AF38" s="287"/>
      <c r="AG38" s="288"/>
      <c r="AH38" s="292">
        <f>'Gruppe C'!$AH$49:$AJ$49</f>
        <v>0</v>
      </c>
      <c r="AI38" s="287"/>
      <c r="AJ38" s="288"/>
      <c r="AK38" s="214">
        <f>'Gruppe C'!$AK$49:$AL$49</f>
        <v>0</v>
      </c>
      <c r="AL38" s="214"/>
      <c r="AM38" s="117" t="s">
        <v>16</v>
      </c>
      <c r="AN38" s="214">
        <f>'Gruppe C'!$AN$49:$AO$49</f>
        <v>0</v>
      </c>
      <c r="AO38" s="214"/>
      <c r="AP38" s="284">
        <f>'Gruppe C'!$AP$49:$AR$49</f>
        <v>0</v>
      </c>
      <c r="AQ38" s="285"/>
      <c r="AR38" s="286"/>
      <c r="AS38"/>
      <c r="AT38"/>
      <c r="AU38"/>
      <c r="AV38"/>
      <c r="AW38"/>
      <c r="AX38"/>
      <c r="AY38"/>
      <c r="AZ38"/>
      <c r="BA38"/>
      <c r="BB38"/>
      <c r="BC38" s="40"/>
      <c r="BD38" s="5"/>
      <c r="BE38" s="109"/>
      <c r="BF38" s="87"/>
      <c r="BG38" s="87"/>
      <c r="BH38" s="87"/>
      <c r="BI38" s="84"/>
      <c r="BJ38" s="84"/>
      <c r="BK38" s="88"/>
      <c r="BL38" s="88"/>
      <c r="BM38" s="89"/>
      <c r="BN38" s="90"/>
      <c r="BO38" s="90"/>
      <c r="BP38" s="90"/>
      <c r="BQ38" s="91"/>
      <c r="BR38" s="90"/>
      <c r="BS38" s="92"/>
      <c r="BT38" s="84"/>
      <c r="BU38" s="84"/>
      <c r="BV38" s="107"/>
      <c r="BW38" s="107"/>
      <c r="BX38" s="107"/>
      <c r="BY38" s="53"/>
      <c r="BZ38" s="53"/>
      <c r="CA38" s="53"/>
      <c r="CB38" s="130"/>
      <c r="CC38" s="61"/>
      <c r="CD38" s="61"/>
      <c r="CE38" s="61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</row>
    <row r="39" spans="2:153" s="4" customFormat="1" ht="18" customHeight="1">
      <c r="B39" s="1"/>
      <c r="C39"/>
      <c r="D39"/>
      <c r="E39" s="113"/>
      <c r="F39" s="113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113"/>
      <c r="AF39" s="113"/>
      <c r="AG39" s="113"/>
      <c r="AH39" s="113"/>
      <c r="AI39" s="113"/>
      <c r="AJ39" s="113"/>
      <c r="AK39" s="113"/>
      <c r="AL39" s="113"/>
      <c r="AM39" s="114"/>
      <c r="AN39" s="113"/>
      <c r="AO39" s="113"/>
      <c r="AP39" s="115"/>
      <c r="AQ39" s="115"/>
      <c r="AR39" s="115"/>
      <c r="AS39"/>
      <c r="AT39"/>
      <c r="AU39"/>
      <c r="AV39"/>
      <c r="AW39"/>
      <c r="AX39"/>
      <c r="AY39"/>
      <c r="AZ39"/>
      <c r="BA39"/>
      <c r="BB39"/>
      <c r="BC39" s="40"/>
      <c r="BD39" s="5"/>
      <c r="BE39" s="109"/>
      <c r="BF39" s="87"/>
      <c r="BG39" s="87"/>
      <c r="BH39" s="87"/>
      <c r="BI39" s="84"/>
      <c r="BJ39" s="84"/>
      <c r="BK39" s="88"/>
      <c r="BL39" s="88"/>
      <c r="BM39" s="89"/>
      <c r="BN39" s="90"/>
      <c r="BO39" s="90"/>
      <c r="BP39" s="90"/>
      <c r="BQ39" s="91"/>
      <c r="BR39" s="90"/>
      <c r="BS39" s="92"/>
      <c r="BT39" s="84"/>
      <c r="BU39" s="84"/>
      <c r="BV39" s="107"/>
      <c r="BW39" s="107"/>
      <c r="BX39" s="107"/>
      <c r="BY39" s="53"/>
      <c r="BZ39" s="53"/>
      <c r="CA39" s="53"/>
      <c r="CB39" s="130"/>
      <c r="CC39" s="61"/>
      <c r="CD39" s="61"/>
      <c r="CE39" s="61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</row>
    <row r="40" spans="2:153" s="4" customFormat="1" ht="18" customHeight="1" thickBo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 s="40"/>
      <c r="BD40" s="5"/>
      <c r="BE40" s="109"/>
      <c r="BF40" s="87"/>
      <c r="BG40" s="87"/>
      <c r="BH40" s="87"/>
      <c r="BI40" s="84"/>
      <c r="BJ40" s="84"/>
      <c r="BK40" s="88"/>
      <c r="BL40" s="88"/>
      <c r="BM40" s="89"/>
      <c r="BN40" s="90"/>
      <c r="BO40" s="90"/>
      <c r="BP40" s="90"/>
      <c r="BQ40" s="91"/>
      <c r="BR40" s="90"/>
      <c r="BS40" s="92"/>
      <c r="BT40" s="84"/>
      <c r="BU40" s="84"/>
      <c r="BV40" s="107"/>
      <c r="BW40" s="107"/>
      <c r="BX40" s="107"/>
      <c r="BY40" s="53"/>
      <c r="BZ40" s="53"/>
      <c r="CA40" s="53"/>
      <c r="CB40" s="130"/>
      <c r="CC40" s="61"/>
      <c r="CD40" s="61"/>
      <c r="CE40" s="61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</row>
    <row r="41" spans="2:153" s="4" customFormat="1" ht="18" customHeight="1" thickBot="1">
      <c r="B41"/>
      <c r="C41"/>
      <c r="D41"/>
      <c r="E41" s="118"/>
      <c r="F41" s="119"/>
      <c r="G41" s="382" t="s">
        <v>96</v>
      </c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276" t="s">
        <v>95</v>
      </c>
      <c r="U41" s="276"/>
      <c r="V41" s="276"/>
      <c r="W41" s="276"/>
      <c r="X41" s="276"/>
      <c r="Y41" s="276"/>
      <c r="Z41" s="276"/>
      <c r="AA41" s="276"/>
      <c r="AB41" s="276"/>
      <c r="AC41" s="276"/>
      <c r="AD41" s="277"/>
      <c r="AE41" s="149" t="s">
        <v>24</v>
      </c>
      <c r="AF41" s="150"/>
      <c r="AG41" s="151"/>
      <c r="AH41" s="149" t="s">
        <v>19</v>
      </c>
      <c r="AI41" s="150"/>
      <c r="AJ41" s="151"/>
      <c r="AK41" s="149" t="s">
        <v>20</v>
      </c>
      <c r="AL41" s="150"/>
      <c r="AM41" s="150"/>
      <c r="AN41" s="150"/>
      <c r="AO41" s="150"/>
      <c r="AP41" s="149" t="s">
        <v>21</v>
      </c>
      <c r="AQ41" s="150"/>
      <c r="AR41" s="151"/>
      <c r="AS41"/>
      <c r="AT41"/>
      <c r="AU41"/>
      <c r="AV41"/>
      <c r="AW41"/>
      <c r="AX41"/>
      <c r="AY41"/>
      <c r="AZ41"/>
      <c r="BA41"/>
      <c r="BB41"/>
      <c r="BC41" s="40"/>
      <c r="BD41" s="5"/>
      <c r="BE41" s="109"/>
      <c r="BF41" s="87"/>
      <c r="BG41" s="87"/>
      <c r="BH41" s="87"/>
      <c r="BI41" s="84"/>
      <c r="BJ41" s="84"/>
      <c r="BK41" s="88"/>
      <c r="BL41" s="88"/>
      <c r="BM41" s="89" t="e">
        <f>#REF!</f>
        <v>#REF!</v>
      </c>
      <c r="BN41" s="90">
        <f>COUNT(#REF!,#REF!,#REF!)</f>
        <v>0</v>
      </c>
      <c r="BO41" s="90" t="e">
        <f>SUM(#REF!+#REF!+#REF!)</f>
        <v>#REF!</v>
      </c>
      <c r="BP41" s="90" t="e">
        <f>SUM(#REF!+#REF!+#REF!)</f>
        <v>#REF!</v>
      </c>
      <c r="BQ41" s="91" t="s">
        <v>16</v>
      </c>
      <c r="BR41" s="90" t="e">
        <f>SUM(#REF!+#REF!+#REF!)</f>
        <v>#REF!</v>
      </c>
      <c r="BS41" s="92" t="e">
        <f>SUM(BP41-BR41)</f>
        <v>#REF!</v>
      </c>
      <c r="BT41" s="84"/>
      <c r="BU41" s="84"/>
      <c r="BV41" s="107"/>
      <c r="BW41" s="107"/>
      <c r="BX41" s="107"/>
      <c r="BY41" s="53"/>
      <c r="BZ41" s="53"/>
      <c r="CA41" s="53"/>
      <c r="CB41" s="130"/>
      <c r="CC41" s="61"/>
      <c r="CD41" s="61"/>
      <c r="CE41" s="61"/>
      <c r="CF41" s="93"/>
      <c r="CG41" s="93"/>
      <c r="CH41" s="93"/>
      <c r="CI41" s="93"/>
      <c r="CJ41" s="93"/>
      <c r="CK41" s="93"/>
      <c r="CL41" s="93"/>
      <c r="CM41" s="120" t="s">
        <v>80</v>
      </c>
      <c r="CN41" s="120" t="s">
        <v>22</v>
      </c>
      <c r="CO41" s="120" t="s">
        <v>20</v>
      </c>
      <c r="CP41" s="120" t="s">
        <v>81</v>
      </c>
      <c r="CQ41" s="120" t="s">
        <v>82</v>
      </c>
      <c r="CR41" s="93"/>
      <c r="CS41" s="93"/>
      <c r="CT41" s="93"/>
      <c r="CU41" s="93"/>
      <c r="CV41" s="93"/>
      <c r="CW41" s="93"/>
      <c r="CX41" s="93"/>
      <c r="CY41" s="93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</row>
    <row r="42" spans="2:153" s="4" customFormat="1" ht="18" customHeight="1">
      <c r="B42"/>
      <c r="C42"/>
      <c r="D42"/>
      <c r="E42" s="278" t="s">
        <v>8</v>
      </c>
      <c r="F42" s="279"/>
      <c r="G42" s="280">
        <f>CL42</f>
      </c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1"/>
      <c r="AE42" s="201">
        <f>CM42</f>
        <v>0</v>
      </c>
      <c r="AF42" s="202"/>
      <c r="AG42" s="203"/>
      <c r="AH42" s="201">
        <f>CN42</f>
        <v>0</v>
      </c>
      <c r="AI42" s="202"/>
      <c r="AJ42" s="203"/>
      <c r="AK42" s="278">
        <f>CO42</f>
        <v>0</v>
      </c>
      <c r="AL42" s="279"/>
      <c r="AM42" s="116" t="s">
        <v>16</v>
      </c>
      <c r="AN42" s="279">
        <f>CP42</f>
        <v>0</v>
      </c>
      <c r="AO42" s="279"/>
      <c r="AP42" s="194">
        <f>CQ42</f>
        <v>0</v>
      </c>
      <c r="AQ42" s="202"/>
      <c r="AR42" s="203"/>
      <c r="AS42"/>
      <c r="AT42"/>
      <c r="AU42"/>
      <c r="AV42"/>
      <c r="AW42"/>
      <c r="AX42"/>
      <c r="AY42"/>
      <c r="AZ42"/>
      <c r="BA42"/>
      <c r="BB42"/>
      <c r="BC42" s="40"/>
      <c r="BD42" s="5"/>
      <c r="BE42" s="109"/>
      <c r="BF42" s="87"/>
      <c r="BG42" s="87"/>
      <c r="BH42" s="87"/>
      <c r="BI42" s="84"/>
      <c r="BJ42" s="84"/>
      <c r="BK42" s="88"/>
      <c r="BL42" s="88"/>
      <c r="BM42" s="89" t="e">
        <f>#REF!</f>
        <v>#REF!</v>
      </c>
      <c r="BN42" s="90">
        <f>COUNT(#REF!,#REF!,#REF!)</f>
        <v>0</v>
      </c>
      <c r="BO42" s="90" t="e">
        <f>SUM(#REF!+#REF!+#REF!)</f>
        <v>#REF!</v>
      </c>
      <c r="BP42" s="90" t="e">
        <f>SUM(#REF!+#REF!+#REF!)</f>
        <v>#REF!</v>
      </c>
      <c r="BQ42" s="91" t="s">
        <v>16</v>
      </c>
      <c r="BR42" s="90" t="e">
        <f>SUM(#REF!+#REF!+#REF!)</f>
        <v>#REF!</v>
      </c>
      <c r="BS42" s="92" t="e">
        <f>SUM(BP42-BR42)</f>
        <v>#REF!</v>
      </c>
      <c r="BT42" s="84"/>
      <c r="BU42" s="84"/>
      <c r="BV42" s="107"/>
      <c r="BW42" s="107"/>
      <c r="BX42" s="107"/>
      <c r="BY42" s="53"/>
      <c r="BZ42" s="53"/>
      <c r="CA42" s="53"/>
      <c r="CB42" s="130"/>
      <c r="CC42" s="61"/>
      <c r="CD42" s="61"/>
      <c r="CE42" s="61"/>
      <c r="CF42" s="93"/>
      <c r="CG42" s="93"/>
      <c r="CH42" s="93"/>
      <c r="CI42" s="93"/>
      <c r="CJ42" s="93"/>
      <c r="CK42" s="121" t="s">
        <v>8</v>
      </c>
      <c r="CL42" s="121">
        <f>$G$27</f>
      </c>
      <c r="CM42" s="90">
        <f>$AE$27</f>
        <v>0</v>
      </c>
      <c r="CN42" s="90">
        <f>$AH$27</f>
        <v>0</v>
      </c>
      <c r="CO42" s="120">
        <f>$AK$27</f>
        <v>0</v>
      </c>
      <c r="CP42" s="120">
        <f>$AN$27</f>
        <v>0</v>
      </c>
      <c r="CQ42" s="122">
        <f>$AP$27</f>
        <v>0</v>
      </c>
      <c r="CR42" s="93"/>
      <c r="CS42" s="93"/>
      <c r="CT42" s="93"/>
      <c r="CU42" s="93"/>
      <c r="CV42" s="93"/>
      <c r="CW42" s="93"/>
      <c r="CX42" s="93"/>
      <c r="CY42" s="93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</row>
    <row r="43" spans="2:153" s="4" customFormat="1" ht="18" customHeight="1">
      <c r="B43"/>
      <c r="C43"/>
      <c r="D43"/>
      <c r="E43" s="293" t="s">
        <v>9</v>
      </c>
      <c r="F43" s="212"/>
      <c r="G43" s="178">
        <f>CL43</f>
      </c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282"/>
      <c r="AE43" s="186">
        <f>CM43</f>
        <v>0</v>
      </c>
      <c r="AF43" s="187"/>
      <c r="AG43" s="188"/>
      <c r="AH43" s="268">
        <f>CN43</f>
        <v>0</v>
      </c>
      <c r="AI43" s="269"/>
      <c r="AJ43" s="270"/>
      <c r="AK43" s="185">
        <f>CO43</f>
        <v>0</v>
      </c>
      <c r="AL43" s="185"/>
      <c r="AM43" s="76" t="s">
        <v>16</v>
      </c>
      <c r="AN43" s="185">
        <f>CP43</f>
        <v>0</v>
      </c>
      <c r="AO43" s="185"/>
      <c r="AP43" s="283">
        <f>CQ43</f>
        <v>0</v>
      </c>
      <c r="AQ43" s="187"/>
      <c r="AR43" s="188"/>
      <c r="AS43"/>
      <c r="AT43"/>
      <c r="AU43"/>
      <c r="AV43"/>
      <c r="AW43"/>
      <c r="AX43"/>
      <c r="AY43"/>
      <c r="AZ43"/>
      <c r="BA43"/>
      <c r="BB43"/>
      <c r="BC43" s="40"/>
      <c r="BD43" s="5"/>
      <c r="BE43" s="109"/>
      <c r="BF43" s="87"/>
      <c r="BG43" s="87"/>
      <c r="BH43" s="87"/>
      <c r="BI43" s="84"/>
      <c r="BJ43" s="84"/>
      <c r="BK43" s="88"/>
      <c r="BL43" s="88"/>
      <c r="BM43" s="94"/>
      <c r="BN43" s="95"/>
      <c r="BO43" s="95"/>
      <c r="BP43" s="96"/>
      <c r="BQ43" s="95"/>
      <c r="BR43" s="97"/>
      <c r="BS43" s="84"/>
      <c r="BT43" s="84"/>
      <c r="BU43" s="84"/>
      <c r="BV43" s="107"/>
      <c r="BW43" s="107"/>
      <c r="BX43" s="107"/>
      <c r="BY43" s="53"/>
      <c r="BZ43" s="53"/>
      <c r="CA43" s="53"/>
      <c r="CB43" s="130"/>
      <c r="CC43" s="61"/>
      <c r="CD43" s="61"/>
      <c r="CE43" s="61"/>
      <c r="CF43" s="93"/>
      <c r="CG43" s="93"/>
      <c r="CH43" s="93"/>
      <c r="CI43" s="93"/>
      <c r="CJ43" s="93"/>
      <c r="CK43" s="121" t="s">
        <v>9</v>
      </c>
      <c r="CL43" s="121">
        <f>$G$19</f>
      </c>
      <c r="CM43" s="90">
        <f>$AE$19</f>
        <v>0</v>
      </c>
      <c r="CN43" s="90">
        <f>$AH$19</f>
        <v>0</v>
      </c>
      <c r="CO43" s="120">
        <f>$AK$19</f>
        <v>0</v>
      </c>
      <c r="CP43" s="120">
        <f>$AN$19</f>
        <v>0</v>
      </c>
      <c r="CQ43" s="122">
        <f>$AP$19</f>
        <v>0</v>
      </c>
      <c r="CR43" s="93"/>
      <c r="CS43" s="93"/>
      <c r="CT43" s="93"/>
      <c r="CU43" s="93"/>
      <c r="CV43" s="93"/>
      <c r="CW43" s="93"/>
      <c r="CX43" s="93"/>
      <c r="CY43" s="93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</row>
    <row r="44" spans="2:153" s="4" customFormat="1" ht="18" customHeight="1" thickBot="1">
      <c r="B44"/>
      <c r="C44"/>
      <c r="D44"/>
      <c r="E44" s="289" t="s">
        <v>10</v>
      </c>
      <c r="F44" s="174"/>
      <c r="G44" s="290">
        <f>CL44</f>
      </c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1"/>
      <c r="AE44" s="292">
        <f>CM44</f>
        <v>0</v>
      </c>
      <c r="AF44" s="287"/>
      <c r="AG44" s="288"/>
      <c r="AH44" s="292">
        <f>CN44</f>
        <v>0</v>
      </c>
      <c r="AI44" s="287"/>
      <c r="AJ44" s="288"/>
      <c r="AK44" s="214">
        <f>CO44</f>
        <v>0</v>
      </c>
      <c r="AL44" s="214"/>
      <c r="AM44" s="9" t="s">
        <v>16</v>
      </c>
      <c r="AN44" s="214">
        <f>CP44</f>
        <v>0</v>
      </c>
      <c r="AO44" s="214"/>
      <c r="AP44" s="284">
        <f>CQ44</f>
        <v>0</v>
      </c>
      <c r="AQ44" s="287"/>
      <c r="AR44" s="288"/>
      <c r="AS44"/>
      <c r="AT44"/>
      <c r="AU44"/>
      <c r="AV44"/>
      <c r="AW44"/>
      <c r="AX44"/>
      <c r="AY44"/>
      <c r="AZ44"/>
      <c r="BA44"/>
      <c r="BB44"/>
      <c r="BC44" s="40"/>
      <c r="BD44" s="5"/>
      <c r="BE44" s="109"/>
      <c r="BF44" s="87"/>
      <c r="BG44" s="87"/>
      <c r="BH44" s="87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107"/>
      <c r="BW44" s="107"/>
      <c r="BX44" s="107"/>
      <c r="BY44" s="53"/>
      <c r="BZ44" s="53"/>
      <c r="CA44" s="53"/>
      <c r="CB44" s="130"/>
      <c r="CC44" s="61"/>
      <c r="CD44" s="61"/>
      <c r="CE44" s="61"/>
      <c r="CF44" s="93"/>
      <c r="CG44" s="93"/>
      <c r="CH44" s="93"/>
      <c r="CI44" s="93"/>
      <c r="CJ44" s="93"/>
      <c r="CK44" s="121" t="s">
        <v>10</v>
      </c>
      <c r="CL44" s="121">
        <f>$G$35</f>
      </c>
      <c r="CM44" s="90">
        <f>$AE$35</f>
        <v>0</v>
      </c>
      <c r="CN44" s="90">
        <f>$AH$35</f>
        <v>0</v>
      </c>
      <c r="CO44" s="120">
        <f>$AK$35</f>
        <v>0</v>
      </c>
      <c r="CP44" s="120">
        <f>$AN$35</f>
        <v>0</v>
      </c>
      <c r="CQ44" s="122">
        <f>$AP$35</f>
        <v>0</v>
      </c>
      <c r="CR44" s="93"/>
      <c r="CS44" s="93"/>
      <c r="CT44" s="93"/>
      <c r="CU44" s="93"/>
      <c r="CV44" s="93"/>
      <c r="CW44" s="93"/>
      <c r="CX44" s="93"/>
      <c r="CY44" s="93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</row>
    <row r="45" spans="104:120" ht="18" customHeight="1"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</row>
    <row r="46" spans="104:120" ht="18" customHeight="1"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</row>
    <row r="47" spans="104:120" ht="12.75"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</row>
    <row r="48" spans="2:120" ht="33">
      <c r="B48" s="303" t="str">
        <f>$A$2</f>
        <v>Veranstalter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</row>
    <row r="49" spans="2:120" ht="27">
      <c r="B49" s="304" t="str">
        <f>$A$3</f>
        <v>Turnier</v>
      </c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</row>
    <row r="50" spans="104:120" ht="12.75"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</row>
    <row r="51" spans="2:120" ht="12.75">
      <c r="B51" s="1" t="s">
        <v>61</v>
      </c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</row>
    <row r="52" spans="104:120" ht="12.75"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</row>
    <row r="53" spans="1:120" ht="16.5" thickBot="1">
      <c r="A53" s="2"/>
      <c r="B53" s="2"/>
      <c r="C53" s="2"/>
      <c r="D53" s="2"/>
      <c r="E53" s="2"/>
      <c r="F53" s="2"/>
      <c r="G53" s="74" t="s">
        <v>2</v>
      </c>
      <c r="H53" s="263">
        <f>H10</f>
        <v>0.4166666666666667</v>
      </c>
      <c r="I53" s="263"/>
      <c r="J53" s="263"/>
      <c r="K53" s="263"/>
      <c r="L53" s="263"/>
      <c r="M53" s="75" t="s">
        <v>3</v>
      </c>
      <c r="N53" s="2"/>
      <c r="O53" s="2"/>
      <c r="P53" s="2"/>
      <c r="Q53" s="2"/>
      <c r="R53" s="2"/>
      <c r="S53" s="2"/>
      <c r="T53" s="74" t="s">
        <v>4</v>
      </c>
      <c r="U53" s="254">
        <v>1</v>
      </c>
      <c r="V53" s="254"/>
      <c r="W53" s="73" t="s">
        <v>25</v>
      </c>
      <c r="X53" s="264">
        <v>0.006944444444444444</v>
      </c>
      <c r="Y53" s="264"/>
      <c r="Z53" s="264"/>
      <c r="AA53" s="264"/>
      <c r="AB53" s="264"/>
      <c r="AC53" s="75" t="s">
        <v>5</v>
      </c>
      <c r="AD53" s="2"/>
      <c r="AE53" s="2"/>
      <c r="AF53" s="2"/>
      <c r="AG53" s="2"/>
      <c r="AH53" s="2"/>
      <c r="AI53" s="2"/>
      <c r="AJ53" s="2"/>
      <c r="AK53" s="74" t="s">
        <v>6</v>
      </c>
      <c r="AL53" s="264">
        <v>0.001388888888888889</v>
      </c>
      <c r="AM53" s="264"/>
      <c r="AN53" s="264"/>
      <c r="AO53" s="264"/>
      <c r="AP53" s="264"/>
      <c r="AQ53" s="75" t="s">
        <v>5</v>
      </c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</row>
    <row r="54" spans="2:120" ht="19.5" customHeight="1" thickBot="1">
      <c r="B54" s="305" t="s">
        <v>13</v>
      </c>
      <c r="C54" s="306"/>
      <c r="D54" s="307"/>
      <c r="E54" s="308"/>
      <c r="F54" s="308"/>
      <c r="G54" s="308"/>
      <c r="H54" s="308"/>
      <c r="I54" s="309"/>
      <c r="J54" s="310" t="s">
        <v>14</v>
      </c>
      <c r="K54" s="311"/>
      <c r="L54" s="311"/>
      <c r="M54" s="311"/>
      <c r="N54" s="312"/>
      <c r="O54" s="310" t="s">
        <v>76</v>
      </c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2"/>
      <c r="AW54" s="310" t="s">
        <v>18</v>
      </c>
      <c r="AX54" s="311"/>
      <c r="AY54" s="311"/>
      <c r="AZ54" s="311"/>
      <c r="BA54" s="312"/>
      <c r="BB54" s="310"/>
      <c r="BC54" s="313"/>
      <c r="BF54" s="85"/>
      <c r="BG54" s="86"/>
      <c r="BH54" s="86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</row>
    <row r="55" spans="2:120" ht="18" customHeight="1">
      <c r="B55" s="314">
        <v>1</v>
      </c>
      <c r="C55" s="315"/>
      <c r="D55" s="314"/>
      <c r="E55" s="315"/>
      <c r="F55" s="315"/>
      <c r="G55" s="315"/>
      <c r="H55" s="315"/>
      <c r="I55" s="318"/>
      <c r="J55" s="320">
        <f>H53</f>
        <v>0.4166666666666667</v>
      </c>
      <c r="K55" s="321"/>
      <c r="L55" s="321"/>
      <c r="M55" s="321"/>
      <c r="N55" s="322"/>
      <c r="O55" s="326">
        <f>G17</f>
      </c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11" t="s">
        <v>17</v>
      </c>
      <c r="AF55" s="327">
        <f>G43</f>
      </c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8"/>
      <c r="AW55" s="329"/>
      <c r="AX55" s="330"/>
      <c r="AY55" s="330" t="s">
        <v>16</v>
      </c>
      <c r="AZ55" s="330"/>
      <c r="BA55" s="333"/>
      <c r="BB55" s="315"/>
      <c r="BC55" s="318"/>
      <c r="BF55" s="87"/>
      <c r="BG55" s="87"/>
      <c r="BH55" s="87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2:120" ht="12" customHeight="1" thickBot="1">
      <c r="B56" s="316"/>
      <c r="C56" s="317"/>
      <c r="D56" s="316"/>
      <c r="E56" s="317"/>
      <c r="F56" s="317"/>
      <c r="G56" s="317"/>
      <c r="H56" s="317"/>
      <c r="I56" s="319"/>
      <c r="J56" s="323"/>
      <c r="K56" s="324"/>
      <c r="L56" s="324"/>
      <c r="M56" s="324"/>
      <c r="N56" s="325"/>
      <c r="O56" s="335" t="s">
        <v>66</v>
      </c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79"/>
      <c r="AF56" s="336" t="s">
        <v>84</v>
      </c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7"/>
      <c r="AW56" s="331"/>
      <c r="AX56" s="332"/>
      <c r="AY56" s="332"/>
      <c r="AZ56" s="332"/>
      <c r="BA56" s="334"/>
      <c r="BB56" s="317"/>
      <c r="BC56" s="319"/>
      <c r="BF56" s="87"/>
      <c r="BG56" s="87"/>
      <c r="BH56" s="87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58:120" ht="3.75" customHeight="1" thickBot="1">
      <c r="BF57" s="87"/>
      <c r="BG57" s="87"/>
      <c r="BH57" s="87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</row>
    <row r="58" spans="2:120" ht="19.5" customHeight="1" thickBot="1">
      <c r="B58" s="305" t="s">
        <v>13</v>
      </c>
      <c r="C58" s="306"/>
      <c r="D58" s="307"/>
      <c r="E58" s="308"/>
      <c r="F58" s="308"/>
      <c r="G58" s="308"/>
      <c r="H58" s="308"/>
      <c r="I58" s="309"/>
      <c r="J58" s="310" t="s">
        <v>14</v>
      </c>
      <c r="K58" s="311"/>
      <c r="L58" s="311"/>
      <c r="M58" s="311"/>
      <c r="N58" s="312"/>
      <c r="O58" s="310" t="s">
        <v>77</v>
      </c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2"/>
      <c r="AW58" s="310" t="s">
        <v>18</v>
      </c>
      <c r="AX58" s="311"/>
      <c r="AY58" s="311"/>
      <c r="AZ58" s="311"/>
      <c r="BA58" s="312"/>
      <c r="BB58" s="310"/>
      <c r="BC58" s="313"/>
      <c r="BF58" s="85"/>
      <c r="BG58" s="86"/>
      <c r="BH58" s="86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2:120" ht="18" customHeight="1">
      <c r="B59" s="314">
        <v>2</v>
      </c>
      <c r="C59" s="315"/>
      <c r="D59" s="314"/>
      <c r="E59" s="315"/>
      <c r="F59" s="315"/>
      <c r="G59" s="315"/>
      <c r="H59" s="315"/>
      <c r="I59" s="318"/>
      <c r="J59" s="320">
        <f>J55+$X$53+$AL$53</f>
        <v>0.425</v>
      </c>
      <c r="K59" s="321"/>
      <c r="L59" s="321"/>
      <c r="M59" s="321"/>
      <c r="N59" s="322"/>
      <c r="O59" s="326">
        <f>G25</f>
      </c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11" t="s">
        <v>17</v>
      </c>
      <c r="AF59" s="327">
        <f>G42</f>
      </c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8"/>
      <c r="AW59" s="329"/>
      <c r="AX59" s="330"/>
      <c r="AY59" s="330" t="s">
        <v>16</v>
      </c>
      <c r="AZ59" s="330"/>
      <c r="BA59" s="333"/>
      <c r="BB59" s="315"/>
      <c r="BC59" s="318"/>
      <c r="BF59" s="87"/>
      <c r="BG59" s="87"/>
      <c r="BH59" s="87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</row>
    <row r="60" spans="2:120" ht="12" customHeight="1" thickBot="1">
      <c r="B60" s="316"/>
      <c r="C60" s="317"/>
      <c r="D60" s="316"/>
      <c r="E60" s="317"/>
      <c r="F60" s="317"/>
      <c r="G60" s="317"/>
      <c r="H60" s="317"/>
      <c r="I60" s="319"/>
      <c r="J60" s="323"/>
      <c r="K60" s="324"/>
      <c r="L60" s="324"/>
      <c r="M60" s="324"/>
      <c r="N60" s="325"/>
      <c r="O60" s="335" t="s">
        <v>63</v>
      </c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79"/>
      <c r="AF60" s="336" t="s">
        <v>85</v>
      </c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7"/>
      <c r="AW60" s="331"/>
      <c r="AX60" s="332"/>
      <c r="AY60" s="332"/>
      <c r="AZ60" s="332"/>
      <c r="BA60" s="334"/>
      <c r="BB60" s="317"/>
      <c r="BC60" s="319"/>
      <c r="BF60" s="87"/>
      <c r="BG60" s="87"/>
      <c r="BH60" s="87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</row>
    <row r="61" spans="58:120" ht="3.75" customHeight="1" thickBot="1">
      <c r="BF61" s="87"/>
      <c r="BG61" s="87"/>
      <c r="BH61" s="87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</row>
    <row r="62" spans="2:120" ht="19.5" customHeight="1" thickBot="1">
      <c r="B62" s="305" t="s">
        <v>13</v>
      </c>
      <c r="C62" s="306"/>
      <c r="D62" s="307"/>
      <c r="E62" s="308"/>
      <c r="F62" s="308"/>
      <c r="G62" s="308"/>
      <c r="H62" s="308"/>
      <c r="I62" s="309"/>
      <c r="J62" s="310" t="s">
        <v>14</v>
      </c>
      <c r="K62" s="311"/>
      <c r="L62" s="311"/>
      <c r="M62" s="311"/>
      <c r="N62" s="312"/>
      <c r="O62" s="310" t="s">
        <v>78</v>
      </c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2"/>
      <c r="AW62" s="310" t="s">
        <v>18</v>
      </c>
      <c r="AX62" s="311"/>
      <c r="AY62" s="311"/>
      <c r="AZ62" s="311"/>
      <c r="BA62" s="312"/>
      <c r="BB62" s="310"/>
      <c r="BC62" s="313"/>
      <c r="BF62" s="85"/>
      <c r="BG62" s="86"/>
      <c r="BH62" s="86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</row>
    <row r="63" spans="2:120" ht="18" customHeight="1">
      <c r="B63" s="314">
        <v>3</v>
      </c>
      <c r="C63" s="315"/>
      <c r="D63" s="314"/>
      <c r="E63" s="315"/>
      <c r="F63" s="315"/>
      <c r="G63" s="315"/>
      <c r="H63" s="315"/>
      <c r="I63" s="318"/>
      <c r="J63" s="320">
        <f>J59+$X$53+$AL$53</f>
        <v>0.4333333333333333</v>
      </c>
      <c r="K63" s="321"/>
      <c r="L63" s="321"/>
      <c r="M63" s="321"/>
      <c r="N63" s="322"/>
      <c r="O63" s="326">
        <f>G33</f>
      </c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11" t="s">
        <v>17</v>
      </c>
      <c r="AF63" s="327">
        <f>G26</f>
      </c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8"/>
      <c r="AW63" s="329"/>
      <c r="AX63" s="330"/>
      <c r="AY63" s="330" t="s">
        <v>16</v>
      </c>
      <c r="AZ63" s="330"/>
      <c r="BA63" s="333"/>
      <c r="BB63" s="315"/>
      <c r="BC63" s="318"/>
      <c r="BF63" s="87"/>
      <c r="BG63" s="87"/>
      <c r="BH63" s="87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</row>
    <row r="64" spans="2:120" ht="12" customHeight="1" thickBot="1">
      <c r="B64" s="316"/>
      <c r="C64" s="317"/>
      <c r="D64" s="316"/>
      <c r="E64" s="317"/>
      <c r="F64" s="317"/>
      <c r="G64" s="317"/>
      <c r="H64" s="317"/>
      <c r="I64" s="319"/>
      <c r="J64" s="323"/>
      <c r="K64" s="324"/>
      <c r="L64" s="324"/>
      <c r="M64" s="324"/>
      <c r="N64" s="325"/>
      <c r="O64" s="335" t="s">
        <v>83</v>
      </c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79"/>
      <c r="AF64" s="336" t="s">
        <v>67</v>
      </c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7"/>
      <c r="AW64" s="331"/>
      <c r="AX64" s="332"/>
      <c r="AY64" s="332"/>
      <c r="AZ64" s="332"/>
      <c r="BA64" s="334"/>
      <c r="BB64" s="317"/>
      <c r="BC64" s="319"/>
      <c r="BF64" s="87"/>
      <c r="BG64" s="87"/>
      <c r="BH64" s="87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</row>
    <row r="65" spans="58:120" ht="3.75" customHeight="1" thickBot="1">
      <c r="BF65" s="87"/>
      <c r="BG65" s="87"/>
      <c r="BH65" s="87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</row>
    <row r="66" spans="2:120" ht="19.5" customHeight="1" thickBot="1">
      <c r="B66" s="305" t="s">
        <v>13</v>
      </c>
      <c r="C66" s="306"/>
      <c r="D66" s="307"/>
      <c r="E66" s="308"/>
      <c r="F66" s="308"/>
      <c r="G66" s="308"/>
      <c r="H66" s="308"/>
      <c r="I66" s="309"/>
      <c r="J66" s="310" t="s">
        <v>14</v>
      </c>
      <c r="K66" s="311"/>
      <c r="L66" s="311"/>
      <c r="M66" s="311"/>
      <c r="N66" s="312"/>
      <c r="O66" s="310" t="s">
        <v>79</v>
      </c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2"/>
      <c r="AW66" s="310" t="s">
        <v>18</v>
      </c>
      <c r="AX66" s="311"/>
      <c r="AY66" s="311"/>
      <c r="AZ66" s="311"/>
      <c r="BA66" s="312"/>
      <c r="BB66" s="310"/>
      <c r="BC66" s="313"/>
      <c r="BF66" s="85"/>
      <c r="BG66" s="86"/>
      <c r="BH66" s="86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</row>
    <row r="67" spans="2:120" ht="18" customHeight="1">
      <c r="B67" s="314">
        <v>4</v>
      </c>
      <c r="C67" s="315"/>
      <c r="D67" s="314"/>
      <c r="E67" s="315"/>
      <c r="F67" s="315"/>
      <c r="G67" s="315"/>
      <c r="H67" s="315"/>
      <c r="I67" s="318"/>
      <c r="J67" s="320">
        <f>J63+$X$53+$AL$53</f>
        <v>0.4416666666666666</v>
      </c>
      <c r="K67" s="321"/>
      <c r="L67" s="321"/>
      <c r="M67" s="321"/>
      <c r="N67" s="322"/>
      <c r="O67" s="326">
        <f>G18</f>
      </c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11" t="s">
        <v>17</v>
      </c>
      <c r="AF67" s="327">
        <f>G34</f>
      </c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8"/>
      <c r="AW67" s="329"/>
      <c r="AX67" s="330"/>
      <c r="AY67" s="330" t="s">
        <v>16</v>
      </c>
      <c r="AZ67" s="330"/>
      <c r="BA67" s="333"/>
      <c r="BB67" s="315"/>
      <c r="BC67" s="318"/>
      <c r="BF67" s="87"/>
      <c r="BG67" s="87"/>
      <c r="BH67" s="87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</row>
    <row r="68" spans="2:120" ht="12" customHeight="1" thickBot="1">
      <c r="B68" s="316"/>
      <c r="C68" s="317"/>
      <c r="D68" s="316"/>
      <c r="E68" s="317"/>
      <c r="F68" s="317"/>
      <c r="G68" s="317"/>
      <c r="H68" s="317"/>
      <c r="I68" s="319"/>
      <c r="J68" s="323"/>
      <c r="K68" s="324"/>
      <c r="L68" s="324"/>
      <c r="M68" s="324"/>
      <c r="N68" s="325"/>
      <c r="O68" s="335" t="s">
        <v>64</v>
      </c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79"/>
      <c r="AF68" s="336" t="s">
        <v>86</v>
      </c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7"/>
      <c r="AW68" s="331"/>
      <c r="AX68" s="332"/>
      <c r="AY68" s="332"/>
      <c r="AZ68" s="332"/>
      <c r="BA68" s="334"/>
      <c r="BB68" s="317"/>
      <c r="BC68" s="319"/>
      <c r="BF68" s="87"/>
      <c r="BG68" s="87"/>
      <c r="BH68" s="87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</row>
    <row r="69" spans="58:120" ht="3.75" customHeight="1" thickBot="1">
      <c r="BF69" s="87"/>
      <c r="BG69" s="87"/>
      <c r="BH69" s="87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</row>
    <row r="70" spans="2:120" ht="19.5" customHeight="1" thickBot="1">
      <c r="B70" s="338" t="s">
        <v>13</v>
      </c>
      <c r="C70" s="339"/>
      <c r="D70" s="340"/>
      <c r="E70" s="341"/>
      <c r="F70" s="341"/>
      <c r="G70" s="341"/>
      <c r="H70" s="341"/>
      <c r="I70" s="342"/>
      <c r="J70" s="343" t="s">
        <v>14</v>
      </c>
      <c r="K70" s="274"/>
      <c r="L70" s="274"/>
      <c r="M70" s="274"/>
      <c r="N70" s="344"/>
      <c r="O70" s="343" t="s">
        <v>62</v>
      </c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344"/>
      <c r="AW70" s="343" t="s">
        <v>18</v>
      </c>
      <c r="AX70" s="274"/>
      <c r="AY70" s="274"/>
      <c r="AZ70" s="274"/>
      <c r="BA70" s="344"/>
      <c r="BB70" s="343"/>
      <c r="BC70" s="275"/>
      <c r="BF70" s="87"/>
      <c r="BG70" s="87"/>
      <c r="BH70" s="87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</row>
    <row r="71" spans="2:120" ht="12" customHeight="1">
      <c r="B71" s="314">
        <v>5</v>
      </c>
      <c r="C71" s="315"/>
      <c r="D71" s="314"/>
      <c r="E71" s="315"/>
      <c r="F71" s="315"/>
      <c r="G71" s="315"/>
      <c r="H71" s="315"/>
      <c r="I71" s="318"/>
      <c r="J71" s="320">
        <f>J67+2*($X$53+$AL$53)</f>
        <v>0.45833333333333326</v>
      </c>
      <c r="K71" s="321"/>
      <c r="L71" s="321"/>
      <c r="M71" s="321"/>
      <c r="N71" s="322"/>
      <c r="O71" s="326" t="str">
        <f>IF(ISBLANK($AZ$55)," ",IF($AW$55&gt;$AZ$55,$O$55,IF($AZ$55&gt;$AW$55,$AF$55)))</f>
        <v> </v>
      </c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11" t="s">
        <v>17</v>
      </c>
      <c r="AF71" s="327" t="str">
        <f>IF(ISBLANK($AZ$59)," ",IF($AW$59&gt;$AZ$59,$O$59,IF($AZ$59&gt;$AW$59,$AF$59)))</f>
        <v> </v>
      </c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8"/>
      <c r="AW71" s="329"/>
      <c r="AX71" s="330"/>
      <c r="AY71" s="330" t="s">
        <v>16</v>
      </c>
      <c r="AZ71" s="330"/>
      <c r="BA71" s="333"/>
      <c r="BB71" s="315"/>
      <c r="BC71" s="318"/>
      <c r="BF71" s="87"/>
      <c r="BG71" s="87"/>
      <c r="BH71" s="87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</row>
    <row r="72" spans="2:120" ht="12" customHeight="1" thickBot="1">
      <c r="B72" s="316"/>
      <c r="C72" s="317"/>
      <c r="D72" s="316"/>
      <c r="E72" s="317"/>
      <c r="F72" s="317"/>
      <c r="G72" s="317"/>
      <c r="H72" s="317"/>
      <c r="I72" s="319"/>
      <c r="J72" s="323"/>
      <c r="K72" s="324"/>
      <c r="L72" s="324"/>
      <c r="M72" s="324"/>
      <c r="N72" s="325"/>
      <c r="O72" s="335" t="s">
        <v>87</v>
      </c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79"/>
      <c r="AF72" s="336" t="s">
        <v>90</v>
      </c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7"/>
      <c r="AW72" s="331"/>
      <c r="AX72" s="332"/>
      <c r="AY72" s="332"/>
      <c r="AZ72" s="332"/>
      <c r="BA72" s="334"/>
      <c r="BB72" s="317"/>
      <c r="BC72" s="319"/>
      <c r="BF72" s="87"/>
      <c r="BG72" s="87"/>
      <c r="BH72" s="87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</row>
    <row r="73" spans="58:120" ht="3.75" customHeight="1" thickBot="1">
      <c r="BF73" s="87"/>
      <c r="BG73" s="87"/>
      <c r="BH73" s="87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</row>
    <row r="74" spans="2:120" ht="19.5" customHeight="1" thickBot="1">
      <c r="B74" s="338" t="s">
        <v>13</v>
      </c>
      <c r="C74" s="339"/>
      <c r="D74" s="340"/>
      <c r="E74" s="341"/>
      <c r="F74" s="341"/>
      <c r="G74" s="341"/>
      <c r="H74" s="341"/>
      <c r="I74" s="342"/>
      <c r="J74" s="343" t="s">
        <v>14</v>
      </c>
      <c r="K74" s="274"/>
      <c r="L74" s="274"/>
      <c r="M74" s="274"/>
      <c r="N74" s="344"/>
      <c r="O74" s="343" t="s">
        <v>65</v>
      </c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344"/>
      <c r="AW74" s="343" t="s">
        <v>18</v>
      </c>
      <c r="AX74" s="274"/>
      <c r="AY74" s="274"/>
      <c r="AZ74" s="274"/>
      <c r="BA74" s="344"/>
      <c r="BB74" s="343"/>
      <c r="BC74" s="275"/>
      <c r="BF74" s="87"/>
      <c r="BG74" s="87"/>
      <c r="BH74" s="87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</row>
    <row r="75" spans="2:120" ht="18" customHeight="1">
      <c r="B75" s="314">
        <v>6</v>
      </c>
      <c r="C75" s="315"/>
      <c r="D75" s="314"/>
      <c r="E75" s="315"/>
      <c r="F75" s="315"/>
      <c r="G75" s="315"/>
      <c r="H75" s="315"/>
      <c r="I75" s="318"/>
      <c r="J75" s="320">
        <f>J71+$X$53+$AL$53</f>
        <v>0.46666666666666656</v>
      </c>
      <c r="K75" s="321"/>
      <c r="L75" s="321"/>
      <c r="M75" s="321"/>
      <c r="N75" s="322"/>
      <c r="O75" s="326" t="str">
        <f>IF(ISBLANK($AZ$63)," ",IF($AW$63&gt;$AZ$63,$O$63,IF($AZ$63&gt;$AW$63,$AF$63)))</f>
        <v> </v>
      </c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11" t="s">
        <v>17</v>
      </c>
      <c r="AF75" s="327" t="str">
        <f>IF(ISBLANK($AZ$67)," ",IF($AW$67&gt;$AZ$67,$O$67,IF($AZ$67&gt;$AW$67,$AF$67)))</f>
        <v> </v>
      </c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8"/>
      <c r="AW75" s="329"/>
      <c r="AX75" s="330"/>
      <c r="AY75" s="330" t="s">
        <v>16</v>
      </c>
      <c r="AZ75" s="330"/>
      <c r="BA75" s="333"/>
      <c r="BB75" s="315"/>
      <c r="BC75" s="318"/>
      <c r="BF75" s="87"/>
      <c r="BG75" s="87"/>
      <c r="BH75" s="87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</row>
    <row r="76" spans="2:120" ht="12" customHeight="1" thickBot="1">
      <c r="B76" s="316"/>
      <c r="C76" s="317"/>
      <c r="D76" s="316"/>
      <c r="E76" s="317"/>
      <c r="F76" s="317"/>
      <c r="G76" s="317"/>
      <c r="H76" s="317"/>
      <c r="I76" s="319"/>
      <c r="J76" s="323"/>
      <c r="K76" s="324"/>
      <c r="L76" s="324"/>
      <c r="M76" s="324"/>
      <c r="N76" s="325"/>
      <c r="O76" s="335" t="s">
        <v>89</v>
      </c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79"/>
      <c r="AF76" s="336" t="s">
        <v>88</v>
      </c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7"/>
      <c r="AW76" s="331"/>
      <c r="AX76" s="332"/>
      <c r="AY76" s="332"/>
      <c r="AZ76" s="332"/>
      <c r="BA76" s="334"/>
      <c r="BB76" s="317"/>
      <c r="BC76" s="319"/>
      <c r="BF76" s="87"/>
      <c r="BG76" s="87"/>
      <c r="BH76" s="87"/>
      <c r="BZ76" s="110"/>
      <c r="CA76" s="110"/>
      <c r="CB76" s="131"/>
      <c r="CC76" s="132"/>
      <c r="CD76" s="132"/>
      <c r="CE76" s="132"/>
      <c r="CF76" s="138"/>
      <c r="CG76" s="138"/>
      <c r="CH76" s="138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</row>
    <row r="77" spans="58:120" ht="3.75" customHeight="1" thickBot="1">
      <c r="BF77" s="87"/>
      <c r="BG77" s="87"/>
      <c r="BH77" s="87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</row>
    <row r="78" spans="2:120" ht="19.5" customHeight="1" thickBot="1">
      <c r="B78" s="345" t="s">
        <v>13</v>
      </c>
      <c r="C78" s="346"/>
      <c r="D78" s="347"/>
      <c r="E78" s="348"/>
      <c r="F78" s="348"/>
      <c r="G78" s="348"/>
      <c r="H78" s="348"/>
      <c r="I78" s="349"/>
      <c r="J78" s="350" t="s">
        <v>14</v>
      </c>
      <c r="K78" s="150"/>
      <c r="L78" s="150"/>
      <c r="M78" s="150"/>
      <c r="N78" s="351"/>
      <c r="O78" s="350" t="s">
        <v>68</v>
      </c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351"/>
      <c r="AW78" s="350" t="s">
        <v>18</v>
      </c>
      <c r="AX78" s="150"/>
      <c r="AY78" s="150"/>
      <c r="AZ78" s="150"/>
      <c r="BA78" s="351"/>
      <c r="BB78" s="350"/>
      <c r="BC78" s="151"/>
      <c r="BZ78" s="110"/>
      <c r="CA78" s="110"/>
      <c r="CB78" s="133"/>
      <c r="CC78" s="132"/>
      <c r="CD78" s="132"/>
      <c r="CE78" s="132"/>
      <c r="CF78" s="138"/>
      <c r="CG78" s="138"/>
      <c r="CH78" s="138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</row>
    <row r="79" spans="2:120" ht="18" customHeight="1">
      <c r="B79" s="314">
        <v>7</v>
      </c>
      <c r="C79" s="315"/>
      <c r="D79" s="314"/>
      <c r="E79" s="315"/>
      <c r="F79" s="315"/>
      <c r="G79" s="315"/>
      <c r="H79" s="315"/>
      <c r="I79" s="318"/>
      <c r="J79" s="320">
        <f>J75+2*($X$53+$AL$53)</f>
        <v>0.4833333333333332</v>
      </c>
      <c r="K79" s="321"/>
      <c r="L79" s="321"/>
      <c r="M79" s="321"/>
      <c r="N79" s="322"/>
      <c r="O79" s="326" t="str">
        <f>IF(ISBLANK($AZ$75)," ",IF($AW$75&lt;$AZ$75,$O$75,IF($AZ$75&lt;$AW$75,$AF$75)))</f>
        <v> </v>
      </c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11" t="s">
        <v>17</v>
      </c>
      <c r="AF79" s="327" t="str">
        <f>IF(ISBLANK($AZ$71)," ",IF($AW$71&lt;$AZ$71,$O$71,IF($AZ$71&lt;$AW$71,$AF$71)))</f>
        <v> </v>
      </c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8"/>
      <c r="AW79" s="329"/>
      <c r="AX79" s="330"/>
      <c r="AY79" s="330" t="s">
        <v>16</v>
      </c>
      <c r="AZ79" s="330"/>
      <c r="BA79" s="333"/>
      <c r="BB79" s="315"/>
      <c r="BC79" s="318"/>
      <c r="BZ79" s="110"/>
      <c r="CA79" s="110"/>
      <c r="CB79" s="133"/>
      <c r="CC79" s="132"/>
      <c r="CD79" s="132"/>
      <c r="CE79" s="132"/>
      <c r="CF79" s="138"/>
      <c r="CG79" s="138"/>
      <c r="CH79" s="138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</row>
    <row r="80" spans="2:120" ht="12" customHeight="1" thickBot="1">
      <c r="B80" s="316"/>
      <c r="C80" s="317"/>
      <c r="D80" s="316"/>
      <c r="E80" s="317"/>
      <c r="F80" s="317"/>
      <c r="G80" s="317"/>
      <c r="H80" s="317"/>
      <c r="I80" s="319"/>
      <c r="J80" s="323"/>
      <c r="K80" s="324"/>
      <c r="L80" s="324"/>
      <c r="M80" s="324"/>
      <c r="N80" s="325"/>
      <c r="O80" s="335" t="s">
        <v>92</v>
      </c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79"/>
      <c r="AF80" s="336" t="s">
        <v>91</v>
      </c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7"/>
      <c r="AW80" s="331"/>
      <c r="AX80" s="332"/>
      <c r="AY80" s="332"/>
      <c r="AZ80" s="332"/>
      <c r="BA80" s="334"/>
      <c r="BB80" s="317"/>
      <c r="BC80" s="319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</row>
    <row r="81" spans="104:120" ht="3.75" customHeight="1" thickBot="1"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</row>
    <row r="82" spans="2:120" ht="19.5" customHeight="1" thickBot="1">
      <c r="B82" s="352" t="s">
        <v>13</v>
      </c>
      <c r="C82" s="353"/>
      <c r="D82" s="354"/>
      <c r="E82" s="355"/>
      <c r="F82" s="355"/>
      <c r="G82" s="355"/>
      <c r="H82" s="355"/>
      <c r="I82" s="356"/>
      <c r="J82" s="357" t="s">
        <v>14</v>
      </c>
      <c r="K82" s="358"/>
      <c r="L82" s="358"/>
      <c r="M82" s="358"/>
      <c r="N82" s="359"/>
      <c r="O82" s="357" t="s">
        <v>69</v>
      </c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358"/>
      <c r="AP82" s="358"/>
      <c r="AQ82" s="358"/>
      <c r="AR82" s="358"/>
      <c r="AS82" s="358"/>
      <c r="AT82" s="358"/>
      <c r="AU82" s="358"/>
      <c r="AV82" s="359"/>
      <c r="AW82" s="357" t="s">
        <v>18</v>
      </c>
      <c r="AX82" s="358"/>
      <c r="AY82" s="358"/>
      <c r="AZ82" s="358"/>
      <c r="BA82" s="359"/>
      <c r="BB82" s="357"/>
      <c r="BC82" s="362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</row>
    <row r="83" spans="2:120" ht="18" customHeight="1">
      <c r="B83" s="314">
        <v>8</v>
      </c>
      <c r="C83" s="315"/>
      <c r="D83" s="314"/>
      <c r="E83" s="315"/>
      <c r="F83" s="315"/>
      <c r="G83" s="315"/>
      <c r="H83" s="315"/>
      <c r="I83" s="318"/>
      <c r="J83" s="320">
        <f>J79+$X$53+$AL$53</f>
        <v>0.49166666666666653</v>
      </c>
      <c r="K83" s="321"/>
      <c r="L83" s="321"/>
      <c r="M83" s="321"/>
      <c r="N83" s="322"/>
      <c r="O83" s="326" t="str">
        <f>IF(ISBLANK($AZ$75)," ",IF($AW$75&gt;$AZ$75,$O$75,IF($AZ$75&gt;$AW$75,$AF$75)))</f>
        <v> </v>
      </c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11" t="s">
        <v>17</v>
      </c>
      <c r="AF83" s="327" t="str">
        <f>IF(ISBLANK($AZ$71)," ",IF($AW$71&gt;$AZ$71,$O$71,IF($AZ$71&gt;$AW$71,$AF$71)))</f>
        <v> </v>
      </c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8"/>
      <c r="AW83" s="329"/>
      <c r="AX83" s="330"/>
      <c r="AY83" s="330" t="s">
        <v>16</v>
      </c>
      <c r="AZ83" s="330"/>
      <c r="BA83" s="333"/>
      <c r="BB83" s="315"/>
      <c r="BC83" s="318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</row>
    <row r="84" spans="2:120" ht="12" customHeight="1" thickBot="1">
      <c r="B84" s="316"/>
      <c r="C84" s="317"/>
      <c r="D84" s="316"/>
      <c r="E84" s="317"/>
      <c r="F84" s="317"/>
      <c r="G84" s="317"/>
      <c r="H84" s="317"/>
      <c r="I84" s="319"/>
      <c r="J84" s="323"/>
      <c r="K84" s="324"/>
      <c r="L84" s="324"/>
      <c r="M84" s="324"/>
      <c r="N84" s="325"/>
      <c r="O84" s="335" t="s">
        <v>94</v>
      </c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79"/>
      <c r="AF84" s="336" t="s">
        <v>93</v>
      </c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6"/>
      <c r="AU84" s="336"/>
      <c r="AV84" s="337"/>
      <c r="AW84" s="331"/>
      <c r="AX84" s="332"/>
      <c r="AY84" s="332"/>
      <c r="AZ84" s="332"/>
      <c r="BA84" s="334"/>
      <c r="BB84" s="317"/>
      <c r="BC84" s="319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</row>
    <row r="85" spans="104:120" ht="12.75"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</row>
    <row r="86" spans="104:120" ht="12.75"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</row>
    <row r="87" spans="57:120" ht="12.75">
      <c r="BE87" s="40"/>
      <c r="BF87" s="99"/>
      <c r="BG87" s="99"/>
      <c r="BH87" s="99"/>
      <c r="BI87" s="99"/>
      <c r="BJ87" s="99"/>
      <c r="BK87" s="99"/>
      <c r="BL87" s="99"/>
      <c r="BM87" s="108"/>
      <c r="BN87" s="108"/>
      <c r="BO87" s="108"/>
      <c r="BP87" s="108"/>
      <c r="BQ87" s="108"/>
      <c r="BR87" s="108"/>
      <c r="BS87" s="108"/>
      <c r="BT87" s="108"/>
      <c r="BU87" s="108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</row>
    <row r="88" spans="2:120" ht="12.75">
      <c r="B88" s="1" t="s">
        <v>70</v>
      </c>
      <c r="BE88" s="40"/>
      <c r="BF88" s="99"/>
      <c r="BG88" s="99"/>
      <c r="BH88" s="99"/>
      <c r="BI88" s="99"/>
      <c r="BJ88" s="99"/>
      <c r="BK88" s="99"/>
      <c r="BL88" s="99"/>
      <c r="BM88" s="108"/>
      <c r="BN88" s="108"/>
      <c r="BO88" s="108"/>
      <c r="BP88" s="108"/>
      <c r="BQ88" s="108"/>
      <c r="BR88" s="108"/>
      <c r="BS88" s="108"/>
      <c r="BT88" s="108"/>
      <c r="BU88" s="108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</row>
    <row r="89" spans="104:120" ht="12.75"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</row>
    <row r="90" spans="9:120" ht="25.5" customHeight="1">
      <c r="I90" s="369" t="s">
        <v>8</v>
      </c>
      <c r="J90" s="370"/>
      <c r="K90" s="370"/>
      <c r="L90" s="123"/>
      <c r="M90" s="371" t="str">
        <f>IF(ISBLANK($AZ$83)," ",IF($AW$83&gt;$AZ$83,$O$83,IF($AZ$83&gt;$AW$83,$AF$83)))</f>
        <v> </v>
      </c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71"/>
      <c r="AL90" s="371"/>
      <c r="AM90" s="371"/>
      <c r="AN90" s="371"/>
      <c r="AO90" s="371"/>
      <c r="AP90" s="371"/>
      <c r="AQ90" s="371"/>
      <c r="AR90" s="371"/>
      <c r="AS90" s="371"/>
      <c r="AT90" s="371"/>
      <c r="AU90" s="371"/>
      <c r="AV90" s="372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</row>
    <row r="91" spans="9:120" ht="25.5" customHeight="1">
      <c r="I91" s="367" t="s">
        <v>9</v>
      </c>
      <c r="J91" s="368"/>
      <c r="K91" s="368"/>
      <c r="L91" s="81"/>
      <c r="M91" s="360" t="str">
        <f>IF(ISBLANK($AZ$83)," ",IF($AW$83&lt;$AZ$83,$O$83,IF($AZ$83&lt;$AW$83,$AF$83)))</f>
        <v> </v>
      </c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1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</row>
    <row r="92" spans="9:120" ht="25.5" customHeight="1">
      <c r="I92" s="363" t="s">
        <v>10</v>
      </c>
      <c r="J92" s="364"/>
      <c r="K92" s="364"/>
      <c r="L92" s="80"/>
      <c r="M92" s="365" t="str">
        <f>IF(ISBLANK($AZ$79)," ",IF($AW$79&gt;$AZ$79,$O$79,IF($AZ$79&gt;$AW$79,$AF$79)))</f>
        <v> </v>
      </c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365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5"/>
      <c r="AN92" s="365"/>
      <c r="AO92" s="365"/>
      <c r="AP92" s="365"/>
      <c r="AQ92" s="365"/>
      <c r="AR92" s="365"/>
      <c r="AS92" s="365"/>
      <c r="AT92" s="365"/>
      <c r="AU92" s="365"/>
      <c r="AV92" s="366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</row>
    <row r="93" spans="9:120" ht="25.5" customHeight="1">
      <c r="I93" s="367" t="s">
        <v>11</v>
      </c>
      <c r="J93" s="368"/>
      <c r="K93" s="368"/>
      <c r="L93" s="81"/>
      <c r="M93" s="360" t="str">
        <f>IF(ISBLANK($AZ$79)," ",IF($AW$79&lt;$AZ$79,$O$79,IF($AZ$79&lt;$AW$79,$AF$79)))</f>
        <v> </v>
      </c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1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</row>
    <row r="94" spans="57:102" ht="25.5" customHeight="1">
      <c r="BE94" s="40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40"/>
      <c r="BZ94" s="40"/>
      <c r="CA94" s="40"/>
      <c r="CB94" s="60"/>
      <c r="CC94" s="60"/>
      <c r="CD94" s="60"/>
      <c r="CE94" s="60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</row>
    <row r="95" spans="57:102" ht="25.5" customHeight="1">
      <c r="BE95" s="40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40"/>
      <c r="BZ95" s="40"/>
      <c r="CA95" s="40"/>
      <c r="CB95" s="60"/>
      <c r="CC95" s="60"/>
      <c r="CD95" s="60"/>
      <c r="CE95" s="60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</row>
  </sheetData>
  <sheetProtection/>
  <mergeCells count="333">
    <mergeCell ref="AP30:AR30"/>
    <mergeCell ref="E22:F22"/>
    <mergeCell ref="G22:AD22"/>
    <mergeCell ref="AK22:AL22"/>
    <mergeCell ref="AN22:AO22"/>
    <mergeCell ref="G41:S41"/>
    <mergeCell ref="E30:F30"/>
    <mergeCell ref="G30:AD30"/>
    <mergeCell ref="AE30:AG30"/>
    <mergeCell ref="AH30:AJ30"/>
    <mergeCell ref="AK30:AL30"/>
    <mergeCell ref="AN30:AO30"/>
    <mergeCell ref="E38:F38"/>
    <mergeCell ref="G38:AD38"/>
    <mergeCell ref="AE38:AG38"/>
    <mergeCell ref="AH38:AJ38"/>
    <mergeCell ref="AK38:AL38"/>
    <mergeCell ref="AE37:AG37"/>
    <mergeCell ref="AH37:AJ37"/>
    <mergeCell ref="AK37:AL37"/>
    <mergeCell ref="AF64:AV64"/>
    <mergeCell ref="B63:C64"/>
    <mergeCell ref="D63:I64"/>
    <mergeCell ref="J63:N64"/>
    <mergeCell ref="O63:AD63"/>
    <mergeCell ref="AF63:AV63"/>
    <mergeCell ref="B62:C62"/>
    <mergeCell ref="D62:I62"/>
    <mergeCell ref="J62:N62"/>
    <mergeCell ref="O62:AV62"/>
    <mergeCell ref="AW62:BA62"/>
    <mergeCell ref="BB62:BC62"/>
    <mergeCell ref="AY59:AY60"/>
    <mergeCell ref="AZ59:BA60"/>
    <mergeCell ref="AW63:AX64"/>
    <mergeCell ref="BB59:BC60"/>
    <mergeCell ref="O60:AD60"/>
    <mergeCell ref="AF60:AV60"/>
    <mergeCell ref="AY63:AY64"/>
    <mergeCell ref="AZ63:BA64"/>
    <mergeCell ref="BB63:BC64"/>
    <mergeCell ref="O64:AD64"/>
    <mergeCell ref="B59:C60"/>
    <mergeCell ref="D59:I60"/>
    <mergeCell ref="J59:N60"/>
    <mergeCell ref="O59:AD59"/>
    <mergeCell ref="AF59:AV59"/>
    <mergeCell ref="AW59:AX60"/>
    <mergeCell ref="B58:C58"/>
    <mergeCell ref="D58:I58"/>
    <mergeCell ref="J58:N58"/>
    <mergeCell ref="O58:AV58"/>
    <mergeCell ref="AW58:BA58"/>
    <mergeCell ref="BB58:BC58"/>
    <mergeCell ref="BB54:BC54"/>
    <mergeCell ref="B55:C56"/>
    <mergeCell ref="D55:I56"/>
    <mergeCell ref="J55:N56"/>
    <mergeCell ref="O55:AD55"/>
    <mergeCell ref="AF55:AV55"/>
    <mergeCell ref="AW55:AX56"/>
    <mergeCell ref="AY55:AY56"/>
    <mergeCell ref="AZ55:BA56"/>
    <mergeCell ref="BB55:BC56"/>
    <mergeCell ref="AP37:AR37"/>
    <mergeCell ref="B54:C54"/>
    <mergeCell ref="D54:I54"/>
    <mergeCell ref="J54:N54"/>
    <mergeCell ref="O54:AV54"/>
    <mergeCell ref="AW54:BA54"/>
    <mergeCell ref="AN38:AO38"/>
    <mergeCell ref="AP38:AR38"/>
    <mergeCell ref="E37:F37"/>
    <mergeCell ref="G37:AD37"/>
    <mergeCell ref="AN37:AO37"/>
    <mergeCell ref="AK35:AL35"/>
    <mergeCell ref="AN35:AO35"/>
    <mergeCell ref="AP35:AR35"/>
    <mergeCell ref="E36:F36"/>
    <mergeCell ref="G36:AD36"/>
    <mergeCell ref="AE36:AG36"/>
    <mergeCell ref="AH36:AJ36"/>
    <mergeCell ref="AK36:AL36"/>
    <mergeCell ref="AN36:AO36"/>
    <mergeCell ref="AP36:AR36"/>
    <mergeCell ref="AP33:AR33"/>
    <mergeCell ref="E34:F34"/>
    <mergeCell ref="G34:AD34"/>
    <mergeCell ref="AE34:AG34"/>
    <mergeCell ref="AH34:AJ34"/>
    <mergeCell ref="AK34:AL34"/>
    <mergeCell ref="AN34:AO34"/>
    <mergeCell ref="AP34:AR34"/>
    <mergeCell ref="E33:F33"/>
    <mergeCell ref="G33:AD33"/>
    <mergeCell ref="AE33:AG33"/>
    <mergeCell ref="AH33:AJ33"/>
    <mergeCell ref="AK33:AL33"/>
    <mergeCell ref="AN33:AO33"/>
    <mergeCell ref="E32:S32"/>
    <mergeCell ref="T32:AD32"/>
    <mergeCell ref="AE32:AG32"/>
    <mergeCell ref="AH32:AJ32"/>
    <mergeCell ref="AK32:AO32"/>
    <mergeCell ref="AP32:AR32"/>
    <mergeCell ref="AP28:AR28"/>
    <mergeCell ref="E29:F29"/>
    <mergeCell ref="G29:AD29"/>
    <mergeCell ref="AE29:AG29"/>
    <mergeCell ref="AH29:AJ29"/>
    <mergeCell ref="AK29:AL29"/>
    <mergeCell ref="AN29:AO29"/>
    <mergeCell ref="AP29:AR29"/>
    <mergeCell ref="E28:F28"/>
    <mergeCell ref="AN28:AO28"/>
    <mergeCell ref="AK20:AL20"/>
    <mergeCell ref="AN20:AO20"/>
    <mergeCell ref="AE26:AG26"/>
    <mergeCell ref="AH26:AJ26"/>
    <mergeCell ref="AK26:AL26"/>
    <mergeCell ref="AP20:AR20"/>
    <mergeCell ref="E21:F21"/>
    <mergeCell ref="G21:AD21"/>
    <mergeCell ref="AE21:AG21"/>
    <mergeCell ref="AH21:AJ21"/>
    <mergeCell ref="AK21:AL21"/>
    <mergeCell ref="AN21:AO21"/>
    <mergeCell ref="AP21:AR21"/>
    <mergeCell ref="AK18:AL18"/>
    <mergeCell ref="AN18:AO18"/>
    <mergeCell ref="AP18:AR18"/>
    <mergeCell ref="E19:F19"/>
    <mergeCell ref="G19:AD19"/>
    <mergeCell ref="AE19:AG19"/>
    <mergeCell ref="AH19:AJ19"/>
    <mergeCell ref="AK19:AL19"/>
    <mergeCell ref="AN19:AO19"/>
    <mergeCell ref="AP19:AR19"/>
    <mergeCell ref="AK16:AO16"/>
    <mergeCell ref="AP16:AR16"/>
    <mergeCell ref="E17:F17"/>
    <mergeCell ref="G17:AD17"/>
    <mergeCell ref="AE17:AG17"/>
    <mergeCell ref="AH17:AJ17"/>
    <mergeCell ref="AK17:AL17"/>
    <mergeCell ref="AN17:AO17"/>
    <mergeCell ref="AP17:AR17"/>
    <mergeCell ref="E16:S16"/>
    <mergeCell ref="I92:K92"/>
    <mergeCell ref="M92:AV92"/>
    <mergeCell ref="I93:K93"/>
    <mergeCell ref="M93:AV93"/>
    <mergeCell ref="BB83:BC84"/>
    <mergeCell ref="O84:AD84"/>
    <mergeCell ref="AF84:AV84"/>
    <mergeCell ref="I90:K90"/>
    <mergeCell ref="M90:AV90"/>
    <mergeCell ref="I91:K91"/>
    <mergeCell ref="B82:C82"/>
    <mergeCell ref="D82:I82"/>
    <mergeCell ref="J82:N82"/>
    <mergeCell ref="O82:AV82"/>
    <mergeCell ref="M91:AV91"/>
    <mergeCell ref="AW82:BA82"/>
    <mergeCell ref="B83:C84"/>
    <mergeCell ref="D83:I84"/>
    <mergeCell ref="J83:N84"/>
    <mergeCell ref="O83:AD83"/>
    <mergeCell ref="AY79:AY80"/>
    <mergeCell ref="AZ79:BA80"/>
    <mergeCell ref="BB79:BC80"/>
    <mergeCell ref="AZ83:BA84"/>
    <mergeCell ref="O80:AD80"/>
    <mergeCell ref="AF80:AV80"/>
    <mergeCell ref="BB82:BC82"/>
    <mergeCell ref="AF83:AV83"/>
    <mergeCell ref="AW83:AX84"/>
    <mergeCell ref="AY83:AY84"/>
    <mergeCell ref="B79:C80"/>
    <mergeCell ref="D79:I80"/>
    <mergeCell ref="J79:N80"/>
    <mergeCell ref="O79:AD79"/>
    <mergeCell ref="AF79:AV79"/>
    <mergeCell ref="AW79:AX80"/>
    <mergeCell ref="B78:C78"/>
    <mergeCell ref="D78:I78"/>
    <mergeCell ref="J78:N78"/>
    <mergeCell ref="O78:AV78"/>
    <mergeCell ref="AW78:BA78"/>
    <mergeCell ref="BB75:BC76"/>
    <mergeCell ref="O76:AD76"/>
    <mergeCell ref="AF76:AV76"/>
    <mergeCell ref="BB78:BC78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AY71:AY72"/>
    <mergeCell ref="AZ71:BA72"/>
    <mergeCell ref="BB71:BC72"/>
    <mergeCell ref="O72:AD72"/>
    <mergeCell ref="AF72:AV72"/>
    <mergeCell ref="B74:C74"/>
    <mergeCell ref="D74:I74"/>
    <mergeCell ref="J74:N74"/>
    <mergeCell ref="O74:AV74"/>
    <mergeCell ref="AW74:BA74"/>
    <mergeCell ref="B71:C72"/>
    <mergeCell ref="D71:I72"/>
    <mergeCell ref="J71:N72"/>
    <mergeCell ref="O71:AD71"/>
    <mergeCell ref="AF71:AV71"/>
    <mergeCell ref="AW71:AX72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H53:L53"/>
    <mergeCell ref="U53:V53"/>
    <mergeCell ref="X53:AB53"/>
    <mergeCell ref="AL53:AP53"/>
    <mergeCell ref="B66:C66"/>
    <mergeCell ref="D66:I66"/>
    <mergeCell ref="J66:N66"/>
    <mergeCell ref="O66:AV66"/>
    <mergeCell ref="O56:AD56"/>
    <mergeCell ref="AF56:AV56"/>
    <mergeCell ref="AN27:AO27"/>
    <mergeCell ref="AP27:AR27"/>
    <mergeCell ref="E26:F26"/>
    <mergeCell ref="G26:AD26"/>
    <mergeCell ref="B48:BC48"/>
    <mergeCell ref="B49:BC49"/>
    <mergeCell ref="G28:AD28"/>
    <mergeCell ref="AE28:AG28"/>
    <mergeCell ref="AH28:AJ28"/>
    <mergeCell ref="AK28:AL28"/>
    <mergeCell ref="AK25:AL25"/>
    <mergeCell ref="AN25:AO25"/>
    <mergeCell ref="AP25:AR25"/>
    <mergeCell ref="E24:S24"/>
    <mergeCell ref="AP26:AR26"/>
    <mergeCell ref="E27:F27"/>
    <mergeCell ref="G27:AD27"/>
    <mergeCell ref="AE27:AG27"/>
    <mergeCell ref="AH27:AJ27"/>
    <mergeCell ref="AK27:AL27"/>
    <mergeCell ref="AP42:AR42"/>
    <mergeCell ref="E43:F43"/>
    <mergeCell ref="T24:AD24"/>
    <mergeCell ref="AE24:AG24"/>
    <mergeCell ref="AH24:AJ24"/>
    <mergeCell ref="AK24:AO24"/>
    <mergeCell ref="AN26:AO26"/>
    <mergeCell ref="AP24:AR24"/>
    <mergeCell ref="E25:F25"/>
    <mergeCell ref="G25:AD25"/>
    <mergeCell ref="AP44:AR44"/>
    <mergeCell ref="E44:F44"/>
    <mergeCell ref="G44:AD44"/>
    <mergeCell ref="AE44:AG44"/>
    <mergeCell ref="AH44:AJ44"/>
    <mergeCell ref="AK44:AL44"/>
    <mergeCell ref="AN44:AO44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AE42:AG42"/>
    <mergeCell ref="AH42:AJ42"/>
    <mergeCell ref="AK42:AL42"/>
    <mergeCell ref="AN42:AO42"/>
    <mergeCell ref="AW13:AX13"/>
    <mergeCell ref="AZ13:BA13"/>
    <mergeCell ref="T41:AD41"/>
    <mergeCell ref="AE41:AG41"/>
    <mergeCell ref="AH41:AJ41"/>
    <mergeCell ref="AK41:AO41"/>
    <mergeCell ref="AP41:AR41"/>
    <mergeCell ref="AP22:AR22"/>
    <mergeCell ref="AE22:AG22"/>
    <mergeCell ref="AH22:AJ22"/>
    <mergeCell ref="E35:F35"/>
    <mergeCell ref="G35:AD35"/>
    <mergeCell ref="AE35:AG35"/>
    <mergeCell ref="AH35:AJ35"/>
    <mergeCell ref="E20:F20"/>
    <mergeCell ref="G20:AD20"/>
    <mergeCell ref="AE20:AG20"/>
    <mergeCell ref="AH20:AJ20"/>
    <mergeCell ref="AE25:AG25"/>
    <mergeCell ref="AH25:AJ25"/>
    <mergeCell ref="E18:F18"/>
    <mergeCell ref="G18:AD18"/>
    <mergeCell ref="AE18:AG18"/>
    <mergeCell ref="AH18:AJ18"/>
    <mergeCell ref="T16:AD16"/>
    <mergeCell ref="AE16:AG16"/>
    <mergeCell ref="AH16:AJ16"/>
    <mergeCell ref="H10:L10"/>
    <mergeCell ref="U10:V10"/>
    <mergeCell ref="X10:AB10"/>
    <mergeCell ref="AL10:AP10"/>
    <mergeCell ref="A2:AP2"/>
    <mergeCell ref="A3:AP3"/>
    <mergeCell ref="A4:AP4"/>
    <mergeCell ref="M6:T6"/>
    <mergeCell ref="Y6:AF6"/>
    <mergeCell ref="B8:AM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fussballfan.net&amp;C&amp;F&amp;R&amp;P von &amp;N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cp:lastPrinted>2017-02-20T10:55:42Z</cp:lastPrinted>
  <dcterms:created xsi:type="dcterms:W3CDTF">2002-02-21T07:48:38Z</dcterms:created>
  <dcterms:modified xsi:type="dcterms:W3CDTF">2017-09-27T10:08:32Z</dcterms:modified>
  <cp:category/>
  <cp:version/>
  <cp:contentType/>
  <cp:contentStatus/>
</cp:coreProperties>
</file>