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05" tabRatio="766" activeTab="0"/>
  </bookViews>
  <sheets>
    <sheet name="Turnier" sheetId="1" r:id="rId1"/>
  </sheets>
  <definedNames>
    <definedName name="_xlnm.Print_Area" localSheetId="0">'Turnier'!$A$1:$BD$154</definedName>
  </definedNames>
  <calcPr fullCalcOnLoad="1"/>
</workbook>
</file>

<file path=xl/sharedStrings.xml><?xml version="1.0" encoding="utf-8"?>
<sst xmlns="http://schemas.openxmlformats.org/spreadsheetml/2006/main" count="338" uniqueCount="66">
  <si>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</si>
  <si>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</si>
  <si>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</si>
  <si>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</si>
  <si>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</si>
  <si>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</si>
  <si>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</si>
  <si>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</si>
  <si>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</si>
  <si>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</si>
  <si>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</si>
  <si>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</si>
  <si>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</si>
  <si>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</si>
  <si>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</si>
  <si>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</si>
  <si>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</si>
  <si>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</si>
  <si>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</si>
  <si>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</si>
  <si>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</si>
  <si>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</si>
  <si>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</si>
  <si>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</si>
  <si>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</si>
  <si>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</si>
  <si>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</si>
  <si>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</si>
  <si>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</si>
  <si>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6.</t>
  </si>
  <si>
    <t>7.</t>
  </si>
  <si>
    <t>8.</t>
  </si>
  <si>
    <t>Sp.</t>
  </si>
  <si>
    <t>x</t>
  </si>
  <si>
    <t>Veranstalter</t>
  </si>
  <si>
    <t>Turnier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</si>
  <si>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</si>
  <si>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</si>
  <si>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</si>
  <si>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</si>
  <si>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</si>
  <si>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</si>
  <si>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</si>
  <si>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</si>
  <si>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</si>
  <si>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Fußballturnier für Junioren (Jahrgang)</t>
  </si>
  <si>
    <t>Spielort</t>
  </si>
  <si>
    <t>Gruppe</t>
  </si>
  <si>
    <t>V. Spielplan Endrunde</t>
  </si>
  <si>
    <t>VI. Abschlußtabellen Endrunde</t>
  </si>
  <si>
    <t>VII. Platzierungen</t>
  </si>
  <si>
    <t>Die Punkte, Tore aus der Vorrunde
werden in die Endrunde mitgenommen.</t>
  </si>
  <si>
    <t>Die Punkte, Tore aus der Vorrunde wurden mit in die Endrunde genommen.</t>
  </si>
  <si>
    <t>Platz</t>
  </si>
  <si>
    <t>A5</t>
  </si>
  <si>
    <t>A6</t>
  </si>
  <si>
    <t>B5</t>
  </si>
  <si>
    <t>B6</t>
  </si>
  <si>
    <t>Tabelle rechts für Gruppe A und B</t>
  </si>
  <si>
    <t>7.-12.</t>
  </si>
  <si>
    <t>1.-6.</t>
  </si>
  <si>
    <t>+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</si>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</sst>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dddd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22"/>
      <color indexed="10"/>
      <name val="Comic Sans MS"/>
      <family val="4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22"/>
      <color rgb="FFFF0000"/>
      <name val="Comic Sans MS"/>
      <family val="4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11" fillId="25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61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Alignment="1">
      <alignment vertical="center"/>
    </xf>
    <xf numFmtId="0" fontId="61" fillId="35" borderId="0" xfId="0" applyFont="1" applyFill="1" applyBorder="1" applyAlignment="1">
      <alignment vertical="center"/>
    </xf>
    <xf numFmtId="0" fontId="65" fillId="35" borderId="0" xfId="0" applyFont="1" applyFill="1" applyBorder="1" applyAlignment="1" applyProtection="1">
      <alignment horizontal="centerContinuous"/>
      <protection hidden="1"/>
    </xf>
    <xf numFmtId="0" fontId="61" fillId="35" borderId="0" xfId="0" applyFont="1" applyFill="1" applyBorder="1" applyAlignment="1" applyProtection="1">
      <alignment horizontal="centerContinuous"/>
      <protection hidden="1"/>
    </xf>
    <xf numFmtId="0" fontId="61" fillId="0" borderId="0" xfId="0" applyFont="1" applyFill="1" applyBorder="1" applyAlignment="1">
      <alignment vertical="center"/>
    </xf>
    <xf numFmtId="0" fontId="61" fillId="35" borderId="0" xfId="0" applyFont="1" applyFill="1" applyBorder="1" applyAlignment="1" applyProtection="1">
      <alignment horizontal="center" vertical="center"/>
      <protection hidden="1"/>
    </xf>
    <xf numFmtId="0" fontId="66" fillId="35" borderId="0" xfId="0" applyFont="1" applyFill="1" applyBorder="1" applyAlignment="1">
      <alignment vertical="center"/>
    </xf>
    <xf numFmtId="0" fontId="61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176" fontId="61" fillId="35" borderId="0" xfId="0" applyNumberFormat="1" applyFont="1" applyFill="1" applyBorder="1" applyAlignment="1">
      <alignment horizontal="center" vertical="center"/>
    </xf>
    <xf numFmtId="0" fontId="61" fillId="35" borderId="0" xfId="0" applyFont="1" applyFill="1" applyAlignment="1">
      <alignment vertical="center"/>
    </xf>
    <xf numFmtId="0" fontId="64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61" fillId="35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35" borderId="0" xfId="0" applyNumberFormat="1" applyFont="1" applyFill="1" applyBorder="1" applyAlignment="1">
      <alignment/>
    </xf>
    <xf numFmtId="0" fontId="61" fillId="35" borderId="0" xfId="0" applyNumberFormat="1" applyFont="1" applyFill="1" applyBorder="1" applyAlignment="1">
      <alignment/>
    </xf>
    <xf numFmtId="0" fontId="66" fillId="35" borderId="0" xfId="0" applyNumberFormat="1" applyFont="1" applyFill="1" applyBorder="1" applyAlignment="1">
      <alignment vertical="center"/>
    </xf>
    <xf numFmtId="0" fontId="61" fillId="35" borderId="0" xfId="0" applyNumberFormat="1" applyFont="1" applyFill="1" applyBorder="1" applyAlignment="1">
      <alignment horizontal="left" vertical="center"/>
    </xf>
    <xf numFmtId="0" fontId="61" fillId="35" borderId="0" xfId="0" applyNumberFormat="1" applyFont="1" applyFill="1" applyBorder="1" applyAlignment="1">
      <alignment horizontal="center" vertical="center"/>
    </xf>
    <xf numFmtId="0" fontId="65" fillId="35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vertical="center"/>
    </xf>
    <xf numFmtId="0" fontId="61" fillId="35" borderId="0" xfId="0" applyNumberFormat="1" applyFont="1" applyFill="1" applyAlignment="1">
      <alignment vertical="center"/>
    </xf>
    <xf numFmtId="0" fontId="66" fillId="35" borderId="0" xfId="0" applyNumberFormat="1" applyFont="1" applyFill="1" applyBorder="1" applyAlignment="1">
      <alignment horizontal="left" vertical="center"/>
    </xf>
    <xf numFmtId="0" fontId="66" fillId="35" borderId="0" xfId="0" applyNumberFormat="1" applyFont="1" applyFill="1" applyBorder="1" applyAlignment="1">
      <alignment horizontal="center" vertical="center"/>
    </xf>
    <xf numFmtId="0" fontId="67" fillId="35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Alignment="1">
      <alignment/>
    </xf>
    <xf numFmtId="0" fontId="61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16" fontId="15" fillId="0" borderId="21" xfId="0" applyNumberFormat="1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36" borderId="35" xfId="0" applyFont="1" applyFill="1" applyBorder="1" applyAlignment="1">
      <alignment horizontal="left"/>
    </xf>
    <xf numFmtId="0" fontId="3" fillId="36" borderId="36" xfId="0" applyFont="1" applyFill="1" applyBorder="1" applyAlignment="1">
      <alignment horizontal="left"/>
    </xf>
    <xf numFmtId="0" fontId="7" fillId="36" borderId="37" xfId="0" applyFont="1" applyFill="1" applyBorder="1" applyAlignment="1">
      <alignment horizontal="right" vertical="center"/>
    </xf>
    <xf numFmtId="0" fontId="7" fillId="36" borderId="35" xfId="0" applyFont="1" applyFill="1" applyBorder="1" applyAlignment="1">
      <alignment horizontal="righ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left" vertical="center"/>
    </xf>
    <xf numFmtId="0" fontId="15" fillId="34" borderId="34" xfId="0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horizontal="left" vertical="center"/>
      <protection hidden="1"/>
    </xf>
    <xf numFmtId="0" fontId="12" fillId="34" borderId="31" xfId="0" applyFont="1" applyFill="1" applyBorder="1" applyAlignment="1" applyProtection="1">
      <alignment horizontal="left" vertical="center"/>
      <protection hidden="1"/>
    </xf>
    <xf numFmtId="0" fontId="15" fillId="0" borderId="38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5" fillId="25" borderId="39" xfId="0" applyFont="1" applyFill="1" applyBorder="1" applyAlignment="1" applyProtection="1">
      <alignment horizontal="center" vertical="center"/>
      <protection hidden="1"/>
    </xf>
    <xf numFmtId="0" fontId="15" fillId="25" borderId="14" xfId="0" applyFont="1" applyFill="1" applyBorder="1" applyAlignment="1" applyProtection="1">
      <alignment horizontal="center" vertical="center"/>
      <protection hidden="1"/>
    </xf>
    <xf numFmtId="0" fontId="12" fillId="25" borderId="14" xfId="0" applyFont="1" applyFill="1" applyBorder="1" applyAlignment="1" applyProtection="1">
      <alignment horizontal="left" vertical="center"/>
      <protection hidden="1"/>
    </xf>
    <xf numFmtId="0" fontId="12" fillId="25" borderId="40" xfId="0" applyFont="1" applyFill="1" applyBorder="1" applyAlignment="1" applyProtection="1">
      <alignment horizontal="left"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15" fillId="33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left" vertical="center"/>
      <protection hidden="1"/>
    </xf>
    <xf numFmtId="0" fontId="12" fillId="33" borderId="31" xfId="0" applyFont="1" applyFill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7" fillId="38" borderId="37" xfId="0" applyFont="1" applyFill="1" applyBorder="1" applyAlignment="1">
      <alignment horizontal="right" vertical="center"/>
    </xf>
    <xf numFmtId="0" fontId="7" fillId="38" borderId="35" xfId="0" applyFont="1" applyFill="1" applyBorder="1" applyAlignment="1">
      <alignment horizontal="right" vertical="center"/>
    </xf>
    <xf numFmtId="0" fontId="7" fillId="38" borderId="35" xfId="0" applyFont="1" applyFill="1" applyBorder="1" applyAlignment="1">
      <alignment horizontal="left" vertical="center"/>
    </xf>
    <xf numFmtId="0" fontId="7" fillId="38" borderId="36" xfId="0" applyFont="1" applyFill="1" applyBorder="1" applyAlignment="1">
      <alignment horizontal="left" vertic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3" fillId="37" borderId="37" xfId="0" applyFont="1" applyFill="1" applyBorder="1" applyAlignment="1">
      <alignment horizontal="right"/>
    </xf>
    <xf numFmtId="0" fontId="3" fillId="37" borderId="35" xfId="0" applyFont="1" applyFill="1" applyBorder="1" applyAlignment="1">
      <alignment horizontal="right"/>
    </xf>
    <xf numFmtId="0" fontId="3" fillId="37" borderId="35" xfId="0" applyFont="1" applyFill="1" applyBorder="1" applyAlignment="1">
      <alignment horizontal="left"/>
    </xf>
    <xf numFmtId="0" fontId="3" fillId="37" borderId="36" xfId="0" applyFont="1" applyFill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36" borderId="37" xfId="0" applyFont="1" applyFill="1" applyBorder="1" applyAlignment="1">
      <alignment horizontal="right"/>
    </xf>
    <xf numFmtId="0" fontId="3" fillId="36" borderId="35" xfId="0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9" borderId="44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7" fillId="39" borderId="45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vertical="center"/>
    </xf>
    <xf numFmtId="0" fontId="7" fillId="39" borderId="36" xfId="0" applyFont="1" applyFill="1" applyBorder="1" applyAlignment="1">
      <alignment vertical="center"/>
    </xf>
    <xf numFmtId="0" fontId="7" fillId="39" borderId="46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7" fillId="37" borderId="35" xfId="0" applyFont="1" applyFill="1" applyBorder="1" applyAlignment="1">
      <alignment horizontal="left" vertical="center"/>
    </xf>
    <xf numFmtId="0" fontId="7" fillId="37" borderId="3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7" borderId="37" xfId="0" applyFont="1" applyFill="1" applyBorder="1" applyAlignment="1">
      <alignment horizontal="right" vertical="center"/>
    </xf>
    <xf numFmtId="0" fontId="7" fillId="37" borderId="3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 shrinkToFit="1"/>
    </xf>
    <xf numFmtId="0" fontId="6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40" borderId="48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horizontal="right"/>
    </xf>
    <xf numFmtId="0" fontId="3" fillId="40" borderId="14" xfId="0" applyFont="1" applyFill="1" applyBorder="1" applyAlignment="1">
      <alignment horizontal="right"/>
    </xf>
    <xf numFmtId="0" fontId="3" fillId="40" borderId="14" xfId="0" applyFont="1" applyFill="1" applyBorder="1" applyAlignment="1">
      <alignment horizontal="left"/>
    </xf>
    <xf numFmtId="0" fontId="3" fillId="40" borderId="40" xfId="0" applyFont="1" applyFill="1" applyBorder="1" applyAlignment="1">
      <alignment horizontal="left"/>
    </xf>
    <xf numFmtId="0" fontId="3" fillId="38" borderId="37" xfId="0" applyFont="1" applyFill="1" applyBorder="1" applyAlignment="1">
      <alignment horizontal="right"/>
    </xf>
    <xf numFmtId="0" fontId="3" fillId="38" borderId="35" xfId="0" applyFont="1" applyFill="1" applyBorder="1" applyAlignment="1">
      <alignment horizontal="right"/>
    </xf>
    <xf numFmtId="0" fontId="3" fillId="38" borderId="35" xfId="0" applyFont="1" applyFill="1" applyBorder="1" applyAlignment="1">
      <alignment horizontal="left"/>
    </xf>
    <xf numFmtId="0" fontId="3" fillId="38" borderId="36" xfId="0" applyFont="1" applyFill="1" applyBorder="1" applyAlignment="1">
      <alignment horizontal="left"/>
    </xf>
    <xf numFmtId="0" fontId="14" fillId="40" borderId="25" xfId="0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14" fillId="38" borderId="4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40" borderId="37" xfId="0" applyFont="1" applyFill="1" applyBorder="1" applyAlignment="1">
      <alignment horizontal="right" vertical="center"/>
    </xf>
    <xf numFmtId="0" fontId="7" fillId="40" borderId="35" xfId="0" applyFont="1" applyFill="1" applyBorder="1" applyAlignment="1">
      <alignment horizontal="right" vertical="center"/>
    </xf>
    <xf numFmtId="0" fontId="7" fillId="40" borderId="35" xfId="0" applyFont="1" applyFill="1" applyBorder="1" applyAlignment="1">
      <alignment horizontal="left" vertical="center"/>
    </xf>
    <xf numFmtId="0" fontId="7" fillId="40" borderId="37" xfId="0" applyFont="1" applyFill="1" applyBorder="1" applyAlignment="1">
      <alignment horizontal="center" vertical="center"/>
    </xf>
    <xf numFmtId="0" fontId="7" fillId="40" borderId="35" xfId="0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9" fillId="0" borderId="21" xfId="0" applyNumberFormat="1" applyFont="1" applyBorder="1" applyAlignment="1">
      <alignment horizontal="center" vertical="center"/>
    </xf>
    <xf numFmtId="176" fontId="69" fillId="0" borderId="15" xfId="0" applyNumberFormat="1" applyFont="1" applyBorder="1" applyAlignment="1">
      <alignment horizontal="center" vertical="center"/>
    </xf>
    <xf numFmtId="176" fontId="69" fillId="0" borderId="22" xfId="0" applyNumberFormat="1" applyFont="1" applyBorder="1" applyAlignment="1">
      <alignment horizontal="center" vertical="center"/>
    </xf>
    <xf numFmtId="176" fontId="69" fillId="0" borderId="38" xfId="0" applyNumberFormat="1" applyFont="1" applyBorder="1" applyAlignment="1">
      <alignment horizontal="center" vertical="center"/>
    </xf>
    <xf numFmtId="176" fontId="69" fillId="0" borderId="10" xfId="0" applyNumberFormat="1" applyFont="1" applyBorder="1" applyAlignment="1">
      <alignment horizontal="center" vertical="center"/>
    </xf>
    <xf numFmtId="176" fontId="69" fillId="0" borderId="3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60"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58</xdr:row>
      <xdr:rowOff>9525</xdr:rowOff>
    </xdr:from>
    <xdr:to>
      <xdr:col>57</xdr:col>
      <xdr:colOff>9525</xdr:colOff>
      <xdr:row>59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8205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47</xdr:col>
      <xdr:colOff>47625</xdr:colOff>
      <xdr:row>127</xdr:row>
      <xdr:rowOff>200025</xdr:rowOff>
    </xdr:from>
    <xdr:to>
      <xdr:col>59</xdr:col>
      <xdr:colOff>38100</xdr:colOff>
      <xdr:row>129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68890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W159"/>
  <sheetViews>
    <sheetView showGridLines="0" tabSelected="1" zoomScalePageLayoutView="0" workbookViewId="0" topLeftCell="A94">
      <selection activeCell="B125" sqref="B125"/>
    </sheetView>
  </sheetViews>
  <sheetFormatPr defaultColWidth="1.7109375" defaultRowHeight="12.75"/>
  <cols>
    <col min="1" max="5" width="1.7109375" style="0" customWidth="1"/>
    <col min="6" max="6" width="2.421875" style="0" customWidth="1"/>
    <col min="7" max="54" width="1.7109375" style="0" customWidth="1"/>
    <col min="55" max="56" width="1.7109375" style="27" customWidth="1"/>
    <col min="57" max="64" width="1.7109375" style="55" customWidth="1"/>
    <col min="65" max="72" width="1.7109375" style="56" customWidth="1"/>
    <col min="73" max="73" width="1.7109375" style="57" customWidth="1"/>
    <col min="74" max="77" width="1.7109375" style="28" customWidth="1"/>
    <col min="78" max="80" width="1.7109375" style="35" customWidth="1"/>
    <col min="81" max="93" width="1.7109375" style="36" customWidth="1"/>
    <col min="94" max="102" width="1.7109375" style="13" customWidth="1"/>
  </cols>
  <sheetData>
    <row r="1" ht="7.5" customHeight="1"/>
    <row r="2" spans="1:55" ht="33">
      <c r="A2" s="260" t="s">
        <v>34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39"/>
    </row>
    <row r="3" spans="1:102" s="10" customFormat="1" ht="27">
      <c r="A3" s="261" t="s">
        <v>35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19"/>
      <c r="AR3" s="19"/>
      <c r="AS3" s="19"/>
      <c r="AT3" s="19"/>
      <c r="AU3" s="19" t="s">
        <v>44</v>
      </c>
      <c r="AV3" s="19"/>
      <c r="AW3" s="19"/>
      <c r="AX3" s="19"/>
      <c r="AY3" s="19"/>
      <c r="AZ3" s="19"/>
      <c r="BA3" s="19"/>
      <c r="BB3" s="19"/>
      <c r="BC3" s="40"/>
      <c r="BD3" s="58"/>
      <c r="BE3" s="59"/>
      <c r="BF3" s="59"/>
      <c r="BG3" s="59"/>
      <c r="BH3" s="59"/>
      <c r="BI3" s="59"/>
      <c r="BJ3" s="59"/>
      <c r="BK3" s="59"/>
      <c r="BL3" s="59"/>
      <c r="BM3" s="60"/>
      <c r="BN3" s="60"/>
      <c r="BO3" s="60"/>
      <c r="BP3" s="60"/>
      <c r="BQ3" s="60"/>
      <c r="BR3" s="60"/>
      <c r="BS3" s="60"/>
      <c r="BT3" s="60"/>
      <c r="BU3" s="61"/>
      <c r="BV3" s="29"/>
      <c r="BW3" s="29"/>
      <c r="BX3" s="29"/>
      <c r="BY3" s="29"/>
      <c r="BZ3" s="14"/>
      <c r="CA3" s="14"/>
      <c r="CB3" s="14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</row>
    <row r="4" spans="1:102" s="2" customFormat="1" ht="15">
      <c r="A4" s="262" t="s">
        <v>45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41"/>
      <c r="BD4" s="42"/>
      <c r="BE4" s="62"/>
      <c r="BF4" s="62"/>
      <c r="BG4" s="62"/>
      <c r="BH4" s="62"/>
      <c r="BI4" s="62"/>
      <c r="BJ4" s="62"/>
      <c r="BK4" s="62"/>
      <c r="BL4" s="62"/>
      <c r="BM4" s="63"/>
      <c r="BN4" s="63"/>
      <c r="BO4" s="63"/>
      <c r="BP4" s="63"/>
      <c r="BQ4" s="63"/>
      <c r="BR4" s="63"/>
      <c r="BS4" s="63"/>
      <c r="BT4" s="63"/>
      <c r="BU4" s="64"/>
      <c r="BV4" s="30"/>
      <c r="BW4" s="30"/>
      <c r="BX4" s="30"/>
      <c r="BY4" s="30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43:102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41"/>
      <c r="BD5" s="42"/>
      <c r="BE5" s="62"/>
      <c r="BF5" s="62"/>
      <c r="BG5" s="62"/>
      <c r="BH5" s="62"/>
      <c r="BI5" s="62"/>
      <c r="BJ5" s="62"/>
      <c r="BK5" s="62"/>
      <c r="BL5" s="62"/>
      <c r="BM5" s="63"/>
      <c r="BN5" s="63"/>
      <c r="BO5" s="63"/>
      <c r="BP5" s="63"/>
      <c r="BQ5" s="63"/>
      <c r="BR5" s="63"/>
      <c r="BS5" s="63"/>
      <c r="BT5" s="63"/>
      <c r="BU5" s="64"/>
      <c r="BV5" s="30"/>
      <c r="BW5" s="30"/>
      <c r="BX5" s="30"/>
      <c r="BY5" s="30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</row>
    <row r="6" spans="12:102" s="2" customFormat="1" ht="15.75">
      <c r="L6" s="3" t="s">
        <v>0</v>
      </c>
      <c r="M6" s="238">
        <f>Y6</f>
        <v>43055</v>
      </c>
      <c r="N6" s="238"/>
      <c r="O6" s="238"/>
      <c r="P6" s="238"/>
      <c r="Q6" s="238"/>
      <c r="R6" s="238"/>
      <c r="S6" s="238"/>
      <c r="T6" s="238"/>
      <c r="U6" s="2" t="s">
        <v>1</v>
      </c>
      <c r="Y6" s="239">
        <v>43055</v>
      </c>
      <c r="Z6" s="239"/>
      <c r="AA6" s="239"/>
      <c r="AB6" s="239"/>
      <c r="AC6" s="239"/>
      <c r="AD6" s="239"/>
      <c r="AE6" s="239"/>
      <c r="AF6" s="23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41"/>
      <c r="BD6" s="42"/>
      <c r="BE6" s="62"/>
      <c r="BF6" s="62"/>
      <c r="BG6" s="62"/>
      <c r="BH6" s="62"/>
      <c r="BI6" s="62"/>
      <c r="BJ6" s="62"/>
      <c r="BK6" s="62"/>
      <c r="BL6" s="62"/>
      <c r="BM6" s="63"/>
      <c r="BN6" s="63"/>
      <c r="BO6" s="63"/>
      <c r="BP6" s="63"/>
      <c r="BQ6" s="63"/>
      <c r="BR6" s="63"/>
      <c r="BS6" s="63"/>
      <c r="BT6" s="63"/>
      <c r="BU6" s="64"/>
      <c r="BV6" s="30"/>
      <c r="BW6" s="30"/>
      <c r="BX6" s="30"/>
      <c r="BY6" s="30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</row>
    <row r="7" spans="43:102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41"/>
      <c r="BD7" s="42"/>
      <c r="BE7" s="62"/>
      <c r="BF7" s="62"/>
      <c r="BG7" s="62"/>
      <c r="BH7" s="62"/>
      <c r="BI7" s="62"/>
      <c r="BJ7" s="62"/>
      <c r="BK7" s="62"/>
      <c r="BL7" s="62"/>
      <c r="BM7" s="63"/>
      <c r="BN7" s="63"/>
      <c r="BO7" s="63"/>
      <c r="BP7" s="63"/>
      <c r="BQ7" s="63"/>
      <c r="BR7" s="63"/>
      <c r="BS7" s="63"/>
      <c r="BT7" s="63"/>
      <c r="BU7" s="64"/>
      <c r="BV7" s="30"/>
      <c r="BW7" s="30"/>
      <c r="BX7" s="30"/>
      <c r="BY7" s="30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</row>
    <row r="8" spans="2:102" s="2" customFormat="1" ht="15">
      <c r="B8" s="242" t="s">
        <v>46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41"/>
      <c r="BD8" s="42"/>
      <c r="BE8" s="62"/>
      <c r="BF8" s="62"/>
      <c r="BG8" s="62"/>
      <c r="BH8" s="62"/>
      <c r="BI8" s="62"/>
      <c r="BJ8" s="62"/>
      <c r="BK8" s="62"/>
      <c r="BL8" s="62"/>
      <c r="BM8" s="63"/>
      <c r="BN8" s="63"/>
      <c r="BO8" s="63"/>
      <c r="BP8" s="63"/>
      <c r="BQ8" s="63"/>
      <c r="BR8" s="63"/>
      <c r="BS8" s="63"/>
      <c r="BT8" s="63"/>
      <c r="BU8" s="64"/>
      <c r="BV8" s="30"/>
      <c r="BW8" s="30"/>
      <c r="BX8" s="30"/>
      <c r="BY8" s="30"/>
      <c r="BZ8" s="16"/>
      <c r="CA8" s="16"/>
      <c r="CB8" s="16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</row>
    <row r="9" spans="55:102" s="2" customFormat="1" ht="6" customHeight="1">
      <c r="BC9" s="42"/>
      <c r="BD9" s="42"/>
      <c r="BE9" s="62"/>
      <c r="BF9" s="62"/>
      <c r="BG9" s="62"/>
      <c r="BH9" s="62"/>
      <c r="BI9" s="62"/>
      <c r="BJ9" s="62"/>
      <c r="BK9" s="62"/>
      <c r="BL9" s="62"/>
      <c r="BM9" s="63"/>
      <c r="BN9" s="63"/>
      <c r="BO9" s="63"/>
      <c r="BP9" s="63"/>
      <c r="BQ9" s="63"/>
      <c r="BR9" s="63"/>
      <c r="BS9" s="63"/>
      <c r="BT9" s="63"/>
      <c r="BU9" s="64"/>
      <c r="BV9" s="30"/>
      <c r="BW9" s="30"/>
      <c r="BX9" s="30"/>
      <c r="BY9" s="30"/>
      <c r="BZ9" s="16"/>
      <c r="CA9" s="16"/>
      <c r="CB9" s="16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7:102" s="2" customFormat="1" ht="15.75">
      <c r="G10" s="6" t="s">
        <v>2</v>
      </c>
      <c r="H10" s="214">
        <v>0.4166666666666667</v>
      </c>
      <c r="I10" s="214"/>
      <c r="J10" s="214"/>
      <c r="K10" s="214"/>
      <c r="L10" s="214"/>
      <c r="M10" s="7" t="s">
        <v>3</v>
      </c>
      <c r="T10" s="6" t="s">
        <v>4</v>
      </c>
      <c r="U10" s="215">
        <v>1</v>
      </c>
      <c r="V10" s="215"/>
      <c r="W10" s="21" t="s">
        <v>33</v>
      </c>
      <c r="X10" s="213">
        <v>0.006944444444444444</v>
      </c>
      <c r="Y10" s="213"/>
      <c r="Z10" s="213"/>
      <c r="AA10" s="213"/>
      <c r="AB10" s="213"/>
      <c r="AC10" s="7" t="s">
        <v>5</v>
      </c>
      <c r="AK10" s="6" t="s">
        <v>6</v>
      </c>
      <c r="AL10" s="213">
        <v>0.001388888888888889</v>
      </c>
      <c r="AM10" s="213"/>
      <c r="AN10" s="213"/>
      <c r="AO10" s="213"/>
      <c r="AP10" s="213"/>
      <c r="AQ10" s="7" t="s">
        <v>5</v>
      </c>
      <c r="BC10" s="42"/>
      <c r="BD10" s="42"/>
      <c r="BE10" s="62"/>
      <c r="BF10" s="62"/>
      <c r="BG10" s="62"/>
      <c r="BH10" s="62"/>
      <c r="BI10" s="62"/>
      <c r="BJ10" s="62"/>
      <c r="BK10" s="62"/>
      <c r="BL10" s="62"/>
      <c r="BM10" s="63"/>
      <c r="BN10" s="63"/>
      <c r="BO10" s="63"/>
      <c r="BP10" s="63"/>
      <c r="BQ10" s="63"/>
      <c r="BR10" s="63"/>
      <c r="BS10" s="63"/>
      <c r="BT10" s="63"/>
      <c r="BU10" s="64"/>
      <c r="BV10" s="30"/>
      <c r="BW10" s="30"/>
      <c r="BX10" s="30"/>
      <c r="BY10" s="30"/>
      <c r="BZ10" s="16"/>
      <c r="CA10" s="16"/>
      <c r="CB10" s="16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ht="9" customHeight="1"/>
    <row r="12" ht="6" customHeight="1"/>
    <row r="13" spans="2:153" ht="12.75">
      <c r="B13" s="1" t="s">
        <v>7</v>
      </c>
      <c r="CP13" s="23"/>
      <c r="CQ13" s="23"/>
      <c r="CR13" s="23"/>
      <c r="CS13" s="23"/>
      <c r="CT13" s="23"/>
      <c r="CU13" s="23"/>
      <c r="CV13" s="23"/>
      <c r="CW13" s="23"/>
      <c r="CX13" s="23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</row>
    <row r="14" spans="94:153" ht="6" customHeight="1" thickBot="1">
      <c r="CP14" s="23"/>
      <c r="CQ14" s="23"/>
      <c r="CR14" s="23"/>
      <c r="CS14" s="23"/>
      <c r="CT14" s="23"/>
      <c r="CU14" s="23"/>
      <c r="CV14" s="23"/>
      <c r="CW14" s="23"/>
      <c r="CX14" s="23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</row>
    <row r="15" spans="2:153" ht="16.5" thickBot="1">
      <c r="B15" s="236" t="s">
        <v>47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166" t="s">
        <v>15</v>
      </c>
      <c r="Q15" s="166"/>
      <c r="R15" s="166"/>
      <c r="S15" s="166"/>
      <c r="T15" s="166"/>
      <c r="U15" s="166"/>
      <c r="V15" s="166"/>
      <c r="W15" s="166"/>
      <c r="X15" s="166"/>
      <c r="Y15" s="166"/>
      <c r="Z15" s="167"/>
      <c r="AE15" s="228" t="s">
        <v>47</v>
      </c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30" t="s">
        <v>21</v>
      </c>
      <c r="AT15" s="230"/>
      <c r="AU15" s="230"/>
      <c r="AV15" s="230"/>
      <c r="AW15" s="230"/>
      <c r="AX15" s="230"/>
      <c r="AY15" s="230"/>
      <c r="AZ15" s="230"/>
      <c r="BA15" s="230"/>
      <c r="BB15" s="230"/>
      <c r="BC15" s="231"/>
      <c r="CP15" s="23"/>
      <c r="CQ15" s="23"/>
      <c r="CR15" s="23"/>
      <c r="CS15" s="23"/>
      <c r="CT15" s="23"/>
      <c r="CU15" s="23"/>
      <c r="CV15" s="23"/>
      <c r="CW15" s="23"/>
      <c r="CX15" s="23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</row>
    <row r="16" spans="2:153" ht="15">
      <c r="B16" s="232" t="s">
        <v>8</v>
      </c>
      <c r="C16" s="233"/>
      <c r="D16" s="240" t="s">
        <v>36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34"/>
      <c r="Z16" s="235"/>
      <c r="AE16" s="232" t="s">
        <v>8</v>
      </c>
      <c r="AF16" s="233"/>
      <c r="AG16" s="240" t="s">
        <v>40</v>
      </c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34"/>
      <c r="BC16" s="235"/>
      <c r="CP16" s="23"/>
      <c r="CQ16" s="23"/>
      <c r="CR16" s="23"/>
      <c r="CS16" s="23"/>
      <c r="CT16" s="23"/>
      <c r="CU16" s="23"/>
      <c r="CV16" s="23"/>
      <c r="CW16" s="23"/>
      <c r="CX16" s="23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</row>
    <row r="17" spans="2:153" ht="15">
      <c r="B17" s="227" t="s">
        <v>9</v>
      </c>
      <c r="C17" s="160"/>
      <c r="D17" s="155" t="s">
        <v>37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216"/>
      <c r="Z17" s="217"/>
      <c r="AE17" s="227" t="s">
        <v>9</v>
      </c>
      <c r="AF17" s="160"/>
      <c r="AG17" s="155" t="s">
        <v>41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216"/>
      <c r="BC17" s="217"/>
      <c r="CP17" s="23"/>
      <c r="CQ17" s="23"/>
      <c r="CR17" s="23"/>
      <c r="CS17" s="23"/>
      <c r="CT17" s="23"/>
      <c r="CU17" s="23"/>
      <c r="CV17" s="23"/>
      <c r="CW17" s="23"/>
      <c r="CX17" s="23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</row>
    <row r="18" spans="2:153" ht="15">
      <c r="B18" s="227" t="s">
        <v>10</v>
      </c>
      <c r="C18" s="160"/>
      <c r="D18" s="155" t="s">
        <v>38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216"/>
      <c r="Z18" s="217"/>
      <c r="AE18" s="227" t="s">
        <v>10</v>
      </c>
      <c r="AF18" s="160"/>
      <c r="AG18" s="155" t="s">
        <v>42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216"/>
      <c r="BC18" s="217"/>
      <c r="CP18" s="23"/>
      <c r="CQ18" s="23"/>
      <c r="CR18" s="23"/>
      <c r="CS18" s="23"/>
      <c r="CT18" s="23"/>
      <c r="CU18" s="23"/>
      <c r="CV18" s="23"/>
      <c r="CW18" s="23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</row>
    <row r="19" spans="2:153" ht="15">
      <c r="B19" s="159" t="s">
        <v>11</v>
      </c>
      <c r="C19" s="160"/>
      <c r="D19" s="155" t="s">
        <v>54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44"/>
      <c r="Z19" s="45"/>
      <c r="AE19" s="159" t="s">
        <v>11</v>
      </c>
      <c r="AF19" s="160"/>
      <c r="AG19" s="155" t="s">
        <v>57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44"/>
      <c r="BC19" s="45"/>
      <c r="CP19" s="23"/>
      <c r="CQ19" s="23"/>
      <c r="CR19" s="23"/>
      <c r="CS19" s="23"/>
      <c r="CT19" s="23"/>
      <c r="CU19" s="23"/>
      <c r="CV19" s="23"/>
      <c r="CW19" s="23"/>
      <c r="CX19" s="23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</row>
    <row r="20" spans="2:153" ht="15">
      <c r="B20" s="159" t="s">
        <v>12</v>
      </c>
      <c r="C20" s="160"/>
      <c r="D20" s="155" t="s">
        <v>55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44"/>
      <c r="Z20" s="45"/>
      <c r="AE20" s="159" t="s">
        <v>12</v>
      </c>
      <c r="AF20" s="160"/>
      <c r="AG20" s="155" t="s">
        <v>56</v>
      </c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44"/>
      <c r="BC20" s="45"/>
      <c r="CP20" s="23"/>
      <c r="CQ20" s="23"/>
      <c r="CR20" s="23"/>
      <c r="CS20" s="23"/>
      <c r="CT20" s="23"/>
      <c r="CU20" s="23"/>
      <c r="CV20" s="23"/>
      <c r="CW20" s="23"/>
      <c r="CX20" s="23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</row>
    <row r="21" spans="2:153" ht="15.75" thickBot="1">
      <c r="B21" s="243" t="s">
        <v>29</v>
      </c>
      <c r="C21" s="244"/>
      <c r="D21" s="218" t="s">
        <v>39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20"/>
      <c r="Z21" s="221"/>
      <c r="AE21" s="243" t="s">
        <v>29</v>
      </c>
      <c r="AF21" s="244"/>
      <c r="AG21" s="218" t="s">
        <v>43</v>
      </c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20"/>
      <c r="BC21" s="221"/>
      <c r="CP21" s="23"/>
      <c r="CQ21" s="23"/>
      <c r="CR21" s="23"/>
      <c r="CS21" s="23"/>
      <c r="CT21" s="23"/>
      <c r="CU21" s="23"/>
      <c r="CV21" s="23"/>
      <c r="CW21" s="23"/>
      <c r="CX21" s="23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</row>
    <row r="22" spans="94:153" ht="12.75">
      <c r="CP22" s="23"/>
      <c r="CQ22" s="23"/>
      <c r="CR22" s="23"/>
      <c r="CS22" s="23"/>
      <c r="CT22" s="23"/>
      <c r="CU22" s="23"/>
      <c r="CV22" s="23"/>
      <c r="CW22" s="23"/>
      <c r="CX22" s="23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</row>
    <row r="23" spans="2:153" ht="12.75">
      <c r="B23" s="1" t="s">
        <v>22</v>
      </c>
      <c r="CP23" s="23"/>
      <c r="CQ23" s="23"/>
      <c r="CR23" s="23"/>
      <c r="CS23" s="23"/>
      <c r="CT23" s="23"/>
      <c r="CU23" s="23"/>
      <c r="CV23" s="23"/>
      <c r="CW23" s="23"/>
      <c r="CX23" s="23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94:153" ht="6" customHeight="1" thickBot="1">
      <c r="CP24" s="23"/>
      <c r="CQ24" s="23"/>
      <c r="CR24" s="23"/>
      <c r="CS24" s="23"/>
      <c r="CT24" s="23"/>
      <c r="CU24" s="23"/>
      <c r="CV24" s="23"/>
      <c r="CW24" s="23"/>
      <c r="CX24" s="23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</row>
    <row r="25" spans="2:153" s="4" customFormat="1" ht="16.5" customHeight="1" thickBot="1">
      <c r="B25" s="250" t="s">
        <v>13</v>
      </c>
      <c r="C25" s="251"/>
      <c r="D25" s="245" t="s">
        <v>14</v>
      </c>
      <c r="E25" s="246"/>
      <c r="F25" s="247"/>
      <c r="G25" s="245" t="s">
        <v>53</v>
      </c>
      <c r="H25" s="246"/>
      <c r="I25" s="247"/>
      <c r="J25" s="245" t="s">
        <v>16</v>
      </c>
      <c r="K25" s="246"/>
      <c r="L25" s="246"/>
      <c r="M25" s="246"/>
      <c r="N25" s="247"/>
      <c r="O25" s="245" t="s">
        <v>17</v>
      </c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7"/>
      <c r="AW25" s="245" t="s">
        <v>20</v>
      </c>
      <c r="AX25" s="246"/>
      <c r="AY25" s="246"/>
      <c r="AZ25" s="246"/>
      <c r="BA25" s="247"/>
      <c r="BB25" s="248"/>
      <c r="BC25" s="249"/>
      <c r="BD25" s="65"/>
      <c r="BE25" s="66"/>
      <c r="BF25" s="67" t="s">
        <v>27</v>
      </c>
      <c r="BG25" s="68"/>
      <c r="BH25" s="68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9"/>
      <c r="BV25" s="31"/>
      <c r="BW25" s="31"/>
      <c r="BX25" s="31"/>
      <c r="BY25" s="31"/>
      <c r="BZ25" s="34"/>
      <c r="CA25" s="34"/>
      <c r="CB25" s="34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</row>
    <row r="26" spans="2:153" s="5" customFormat="1" ht="18" customHeight="1">
      <c r="B26" s="125">
        <v>1</v>
      </c>
      <c r="C26" s="126"/>
      <c r="D26" s="131" t="str">
        <f>$P$15</f>
        <v>A</v>
      </c>
      <c r="E26" s="131"/>
      <c r="F26" s="131"/>
      <c r="G26" s="126"/>
      <c r="H26" s="126"/>
      <c r="I26" s="126"/>
      <c r="J26" s="117">
        <f>$H$10</f>
        <v>0.4166666666666667</v>
      </c>
      <c r="K26" s="117"/>
      <c r="L26" s="117"/>
      <c r="M26" s="117"/>
      <c r="N26" s="117"/>
      <c r="O26" s="161" t="str">
        <f>$D$16</f>
        <v>A1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1" t="s">
        <v>19</v>
      </c>
      <c r="AF26" s="162" t="str">
        <f>$D$17</f>
        <v>A2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91"/>
      <c r="AW26" s="224"/>
      <c r="AX26" s="225"/>
      <c r="AY26" s="11" t="s">
        <v>18</v>
      </c>
      <c r="AZ26" s="225"/>
      <c r="BA26" s="226"/>
      <c r="BB26" s="222"/>
      <c r="BC26" s="223"/>
      <c r="BD26" s="65"/>
      <c r="BE26" s="66"/>
      <c r="BF26" s="70" t="str">
        <f>IF(ISBLANK(AW26),"0",IF(AW26&gt;AZ26,3,IF(AW26=AZ26,1,0)))</f>
        <v>0</v>
      </c>
      <c r="BG26" s="97" t="s">
        <v>18</v>
      </c>
      <c r="BH26" s="97" t="str">
        <f>IF(ISBLANK(AZ26),"0",IF(AZ26&gt;AW26,3,IF(AZ26=AW26,1,0)))</f>
        <v>0</v>
      </c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2"/>
      <c r="BV26" s="83"/>
      <c r="BW26" s="83"/>
      <c r="BX26" s="83"/>
      <c r="BY26" s="83"/>
      <c r="BZ26" s="98"/>
      <c r="CA26" s="98"/>
      <c r="CB26" s="98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</row>
    <row r="27" spans="2:153" s="4" customFormat="1" ht="18" customHeight="1">
      <c r="B27" s="127">
        <v>2</v>
      </c>
      <c r="C27" s="128"/>
      <c r="D27" s="137" t="str">
        <f>$P$15</f>
        <v>A</v>
      </c>
      <c r="E27" s="137"/>
      <c r="F27" s="137"/>
      <c r="G27" s="128"/>
      <c r="H27" s="128"/>
      <c r="I27" s="128"/>
      <c r="J27" s="118">
        <f>J26</f>
        <v>0.4166666666666667</v>
      </c>
      <c r="K27" s="119"/>
      <c r="L27" s="119"/>
      <c r="M27" s="119"/>
      <c r="N27" s="120"/>
      <c r="O27" s="149" t="str">
        <f>$D$18</f>
        <v>A3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50" t="s">
        <v>19</v>
      </c>
      <c r="AF27" s="149" t="str">
        <f>$D$21</f>
        <v>A4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50"/>
      <c r="AW27" s="151"/>
      <c r="AX27" s="140"/>
      <c r="AY27" s="50" t="s">
        <v>18</v>
      </c>
      <c r="AZ27" s="140"/>
      <c r="BA27" s="141"/>
      <c r="BB27" s="142"/>
      <c r="BC27" s="143"/>
      <c r="BD27" s="65"/>
      <c r="BE27" s="66"/>
      <c r="BF27" s="70" t="str">
        <f aca="true" t="shared" si="0" ref="BF27:BF55">IF(ISBLANK(AW27),"0",IF(AW27&gt;AZ27,3,IF(AW27=AZ27,1,0)))</f>
        <v>0</v>
      </c>
      <c r="BG27" s="97" t="s">
        <v>18</v>
      </c>
      <c r="BH27" s="97" t="str">
        <f aca="true" t="shared" si="1" ref="BH27:BH55">IF(ISBLANK(AZ27),"0",IF(AZ27&gt;AW27,3,IF(AZ27=AW27,1,0)))</f>
        <v>0</v>
      </c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2"/>
      <c r="BV27" s="83"/>
      <c r="BW27" s="83"/>
      <c r="BX27" s="83"/>
      <c r="BY27" s="83"/>
      <c r="BZ27" s="98"/>
      <c r="CA27" s="98"/>
      <c r="CB27" s="98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2:153" s="4" customFormat="1" ht="18" customHeight="1" thickBot="1">
      <c r="B28" s="129">
        <v>3</v>
      </c>
      <c r="C28" s="130"/>
      <c r="D28" s="138" t="str">
        <f>$P$15</f>
        <v>A</v>
      </c>
      <c r="E28" s="138"/>
      <c r="F28" s="138"/>
      <c r="G28" s="130"/>
      <c r="H28" s="130"/>
      <c r="I28" s="130"/>
      <c r="J28" s="121">
        <f>J26+$U$10*$X$10+$AL$10</f>
        <v>0.425</v>
      </c>
      <c r="K28" s="121"/>
      <c r="L28" s="121"/>
      <c r="M28" s="121"/>
      <c r="N28" s="121"/>
      <c r="O28" s="157" t="str">
        <f>D19</f>
        <v>A5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49" t="s">
        <v>19</v>
      </c>
      <c r="AF28" s="157" t="str">
        <f>D20</f>
        <v>A6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4"/>
      <c r="AX28" s="145"/>
      <c r="AY28" s="49" t="s">
        <v>18</v>
      </c>
      <c r="AZ28" s="145"/>
      <c r="BA28" s="146"/>
      <c r="BB28" s="147"/>
      <c r="BC28" s="148"/>
      <c r="BD28" s="65"/>
      <c r="BE28" s="66"/>
      <c r="BF28" s="70" t="str">
        <f t="shared" si="0"/>
        <v>0</v>
      </c>
      <c r="BG28" s="97"/>
      <c r="BH28" s="97" t="str">
        <f t="shared" si="1"/>
        <v>0</v>
      </c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2"/>
      <c r="BV28" s="83"/>
      <c r="BW28" s="83"/>
      <c r="BX28" s="83"/>
      <c r="BY28" s="83"/>
      <c r="BZ28" s="98"/>
      <c r="CA28" s="98"/>
      <c r="CB28" s="98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</row>
    <row r="29" spans="2:153" s="4" customFormat="1" ht="18" customHeight="1">
      <c r="B29" s="125">
        <v>4</v>
      </c>
      <c r="C29" s="126"/>
      <c r="D29" s="139" t="str">
        <f>$AS$15</f>
        <v>B</v>
      </c>
      <c r="E29" s="139"/>
      <c r="F29" s="139"/>
      <c r="G29" s="126"/>
      <c r="H29" s="126"/>
      <c r="I29" s="126"/>
      <c r="J29" s="122">
        <f>J28</f>
        <v>0.425</v>
      </c>
      <c r="K29" s="123"/>
      <c r="L29" s="123"/>
      <c r="M29" s="123"/>
      <c r="N29" s="124"/>
      <c r="O29" s="161" t="str">
        <f>$AG$16</f>
        <v>B1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1" t="s">
        <v>19</v>
      </c>
      <c r="AF29" s="162" t="str">
        <f>$AG$17</f>
        <v>B2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91"/>
      <c r="AW29" s="224"/>
      <c r="AX29" s="225"/>
      <c r="AY29" s="11" t="s">
        <v>18</v>
      </c>
      <c r="AZ29" s="225"/>
      <c r="BA29" s="226"/>
      <c r="BB29" s="222"/>
      <c r="BC29" s="223"/>
      <c r="BD29" s="65"/>
      <c r="BE29" s="66"/>
      <c r="BF29" s="70" t="str">
        <f t="shared" si="0"/>
        <v>0</v>
      </c>
      <c r="BG29" s="97" t="s">
        <v>18</v>
      </c>
      <c r="BH29" s="97" t="str">
        <f t="shared" si="1"/>
        <v>0</v>
      </c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2"/>
      <c r="BV29" s="83"/>
      <c r="BW29" s="83"/>
      <c r="BX29" s="83"/>
      <c r="BY29" s="83"/>
      <c r="BZ29" s="98"/>
      <c r="CA29" s="98"/>
      <c r="CB29" s="98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2:153" s="4" customFormat="1" ht="18" customHeight="1">
      <c r="B30" s="127">
        <v>5</v>
      </c>
      <c r="C30" s="128"/>
      <c r="D30" s="133" t="str">
        <f>$AS$15</f>
        <v>B</v>
      </c>
      <c r="E30" s="133"/>
      <c r="F30" s="134"/>
      <c r="G30" s="128"/>
      <c r="H30" s="128"/>
      <c r="I30" s="142"/>
      <c r="J30" s="132">
        <f>J28+$U$10*$X$10+$AL$10</f>
        <v>0.4333333333333333</v>
      </c>
      <c r="K30" s="132"/>
      <c r="L30" s="132"/>
      <c r="M30" s="132"/>
      <c r="N30" s="132"/>
      <c r="O30" s="252" t="str">
        <f>$AG$18</f>
        <v>B3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50" t="s">
        <v>19</v>
      </c>
      <c r="AF30" s="149" t="str">
        <f>$AG$21</f>
        <v>B4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50"/>
      <c r="AW30" s="151"/>
      <c r="AX30" s="140"/>
      <c r="AY30" s="50" t="s">
        <v>18</v>
      </c>
      <c r="AZ30" s="140"/>
      <c r="BA30" s="141"/>
      <c r="BB30" s="142"/>
      <c r="BC30" s="143"/>
      <c r="BD30" s="65"/>
      <c r="BE30" s="66"/>
      <c r="BF30" s="70" t="str">
        <f t="shared" si="0"/>
        <v>0</v>
      </c>
      <c r="BG30" s="97" t="s">
        <v>18</v>
      </c>
      <c r="BH30" s="97" t="str">
        <f t="shared" si="1"/>
        <v>0</v>
      </c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2"/>
      <c r="BV30" s="83"/>
      <c r="BW30" s="83"/>
      <c r="BX30" s="83"/>
      <c r="BY30" s="83"/>
      <c r="BZ30" s="98"/>
      <c r="CA30" s="98"/>
      <c r="CB30" s="98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</row>
    <row r="31" spans="2:153" s="4" customFormat="1" ht="18" customHeight="1" thickBot="1">
      <c r="B31" s="129">
        <v>6</v>
      </c>
      <c r="C31" s="130"/>
      <c r="D31" s="135" t="str">
        <f>$AS$15</f>
        <v>B</v>
      </c>
      <c r="E31" s="135"/>
      <c r="F31" s="136"/>
      <c r="G31" s="130"/>
      <c r="H31" s="130"/>
      <c r="I31" s="147"/>
      <c r="J31" s="114">
        <f>J30</f>
        <v>0.4333333333333333</v>
      </c>
      <c r="K31" s="115"/>
      <c r="L31" s="115"/>
      <c r="M31" s="115"/>
      <c r="N31" s="116"/>
      <c r="O31" s="152" t="str">
        <f>AG20</f>
        <v>B5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49" t="s">
        <v>19</v>
      </c>
      <c r="AF31" s="153" t="str">
        <f>AG19</f>
        <v>B6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4"/>
      <c r="AW31" s="144"/>
      <c r="AX31" s="145"/>
      <c r="AY31" s="49" t="s">
        <v>18</v>
      </c>
      <c r="AZ31" s="145"/>
      <c r="BA31" s="146"/>
      <c r="BB31" s="147"/>
      <c r="BC31" s="148"/>
      <c r="BD31" s="65"/>
      <c r="BE31" s="66"/>
      <c r="BF31" s="70" t="str">
        <f t="shared" si="0"/>
        <v>0</v>
      </c>
      <c r="BG31" s="97"/>
      <c r="BH31" s="97" t="str">
        <f t="shared" si="1"/>
        <v>0</v>
      </c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2"/>
      <c r="BV31" s="83"/>
      <c r="BW31" s="83"/>
      <c r="BX31" s="83"/>
      <c r="BY31" s="83"/>
      <c r="BZ31" s="98"/>
      <c r="CA31" s="98"/>
      <c r="CB31" s="98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2:153" s="4" customFormat="1" ht="18" customHeight="1">
      <c r="B32" s="125">
        <v>7</v>
      </c>
      <c r="C32" s="126"/>
      <c r="D32" s="131" t="str">
        <f>$P$15</f>
        <v>A</v>
      </c>
      <c r="E32" s="131"/>
      <c r="F32" s="131"/>
      <c r="G32" s="126"/>
      <c r="H32" s="126"/>
      <c r="I32" s="126"/>
      <c r="J32" s="117">
        <f>J30+$U$10*$X$10+$AL$10</f>
        <v>0.4416666666666666</v>
      </c>
      <c r="K32" s="117"/>
      <c r="L32" s="117"/>
      <c r="M32" s="117"/>
      <c r="N32" s="117"/>
      <c r="O32" s="161" t="str">
        <f>$D$17</f>
        <v>A2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1" t="s">
        <v>19</v>
      </c>
      <c r="AF32" s="162" t="str">
        <f>$D$18</f>
        <v>A3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91"/>
      <c r="AW32" s="224"/>
      <c r="AX32" s="225"/>
      <c r="AY32" s="11" t="s">
        <v>18</v>
      </c>
      <c r="AZ32" s="225"/>
      <c r="BA32" s="226"/>
      <c r="BB32" s="222"/>
      <c r="BC32" s="223"/>
      <c r="BD32" s="65"/>
      <c r="BE32" s="66"/>
      <c r="BF32" s="70" t="str">
        <f t="shared" si="0"/>
        <v>0</v>
      </c>
      <c r="BG32" s="97" t="s">
        <v>18</v>
      </c>
      <c r="BH32" s="97" t="str">
        <f t="shared" si="1"/>
        <v>0</v>
      </c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2"/>
      <c r="BV32" s="83"/>
      <c r="BW32" s="83"/>
      <c r="BX32" s="83"/>
      <c r="BY32" s="83"/>
      <c r="BZ32" s="98"/>
      <c r="CA32" s="98"/>
      <c r="CB32" s="98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</row>
    <row r="33" spans="2:153" s="4" customFormat="1" ht="18" customHeight="1">
      <c r="B33" s="127">
        <v>8</v>
      </c>
      <c r="C33" s="128"/>
      <c r="D33" s="137" t="str">
        <f>$P$15</f>
        <v>A</v>
      </c>
      <c r="E33" s="137"/>
      <c r="F33" s="137"/>
      <c r="G33" s="128"/>
      <c r="H33" s="128"/>
      <c r="I33" s="128"/>
      <c r="J33" s="118">
        <f>J32</f>
        <v>0.4416666666666666</v>
      </c>
      <c r="K33" s="119"/>
      <c r="L33" s="119"/>
      <c r="M33" s="119"/>
      <c r="N33" s="120"/>
      <c r="O33" s="149" t="str">
        <f>D21</f>
        <v>A4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50" t="s">
        <v>19</v>
      </c>
      <c r="AF33" s="149" t="str">
        <f>D19</f>
        <v>A5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50"/>
      <c r="AW33" s="151"/>
      <c r="AX33" s="140"/>
      <c r="AY33" s="50" t="s">
        <v>18</v>
      </c>
      <c r="AZ33" s="140"/>
      <c r="BA33" s="141"/>
      <c r="BB33" s="142"/>
      <c r="BC33" s="143"/>
      <c r="BD33" s="65"/>
      <c r="BE33" s="66"/>
      <c r="BF33" s="70" t="str">
        <f t="shared" si="0"/>
        <v>0</v>
      </c>
      <c r="BG33" s="97"/>
      <c r="BH33" s="97" t="str">
        <f t="shared" si="1"/>
        <v>0</v>
      </c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2"/>
      <c r="BV33" s="83"/>
      <c r="BW33" s="83"/>
      <c r="BX33" s="83"/>
      <c r="BY33" s="83"/>
      <c r="BZ33" s="98"/>
      <c r="CA33" s="98"/>
      <c r="CB33" s="98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</row>
    <row r="34" spans="2:153" s="4" customFormat="1" ht="18" customHeight="1" thickBot="1">
      <c r="B34" s="129">
        <v>9</v>
      </c>
      <c r="C34" s="130"/>
      <c r="D34" s="138" t="str">
        <f>$P$15</f>
        <v>A</v>
      </c>
      <c r="E34" s="138"/>
      <c r="F34" s="138"/>
      <c r="G34" s="130"/>
      <c r="H34" s="130"/>
      <c r="I34" s="130"/>
      <c r="J34" s="121">
        <f>J32+$U$10*$X$10+$AL$10</f>
        <v>0.4499999999999999</v>
      </c>
      <c r="K34" s="121"/>
      <c r="L34" s="121"/>
      <c r="M34" s="121"/>
      <c r="N34" s="121"/>
      <c r="O34" s="157" t="str">
        <f>D20</f>
        <v>A6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49" t="s">
        <v>19</v>
      </c>
      <c r="AF34" s="157" t="str">
        <f>$D$16</f>
        <v>A1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4"/>
      <c r="AX34" s="145"/>
      <c r="AY34" s="49" t="s">
        <v>18</v>
      </c>
      <c r="AZ34" s="145"/>
      <c r="BA34" s="146"/>
      <c r="BB34" s="147"/>
      <c r="BC34" s="148"/>
      <c r="BD34" s="65"/>
      <c r="BE34" s="66"/>
      <c r="BF34" s="70" t="str">
        <f t="shared" si="0"/>
        <v>0</v>
      </c>
      <c r="BG34" s="97" t="s">
        <v>18</v>
      </c>
      <c r="BH34" s="97" t="str">
        <f t="shared" si="1"/>
        <v>0</v>
      </c>
      <c r="BI34" s="81"/>
      <c r="BJ34" s="81"/>
      <c r="BK34" s="84"/>
      <c r="BL34" s="84"/>
      <c r="BM34" s="85"/>
      <c r="BN34" s="85"/>
      <c r="BO34" s="85"/>
      <c r="BP34" s="85"/>
      <c r="BQ34" s="85"/>
      <c r="BR34" s="85"/>
      <c r="BS34" s="85"/>
      <c r="BT34" s="81"/>
      <c r="BU34" s="82"/>
      <c r="BV34" s="83"/>
      <c r="BW34" s="83"/>
      <c r="BX34" s="83"/>
      <c r="BY34" s="83"/>
      <c r="BZ34" s="98"/>
      <c r="CA34" s="98"/>
      <c r="CB34" s="98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</row>
    <row r="35" spans="2:153" s="4" customFormat="1" ht="18" customHeight="1">
      <c r="B35" s="125">
        <v>10</v>
      </c>
      <c r="C35" s="126"/>
      <c r="D35" s="139" t="str">
        <f>$AS$15</f>
        <v>B</v>
      </c>
      <c r="E35" s="139"/>
      <c r="F35" s="139"/>
      <c r="G35" s="126"/>
      <c r="H35" s="126"/>
      <c r="I35" s="126"/>
      <c r="J35" s="122">
        <f>J34</f>
        <v>0.4499999999999999</v>
      </c>
      <c r="K35" s="123"/>
      <c r="L35" s="123"/>
      <c r="M35" s="123"/>
      <c r="N35" s="124"/>
      <c r="O35" s="161" t="str">
        <f>$AG$17</f>
        <v>B2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1" t="s">
        <v>19</v>
      </c>
      <c r="AF35" s="162" t="str">
        <f>$AG$18</f>
        <v>B3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91"/>
      <c r="AW35" s="224"/>
      <c r="AX35" s="225"/>
      <c r="AY35" s="11" t="s">
        <v>18</v>
      </c>
      <c r="AZ35" s="225"/>
      <c r="BA35" s="226"/>
      <c r="BB35" s="222"/>
      <c r="BC35" s="223"/>
      <c r="BD35" s="65"/>
      <c r="BE35" s="66"/>
      <c r="BF35" s="70" t="str">
        <f t="shared" si="0"/>
        <v>0</v>
      </c>
      <c r="BG35" s="97" t="s">
        <v>18</v>
      </c>
      <c r="BH35" s="97" t="str">
        <f t="shared" si="1"/>
        <v>0</v>
      </c>
      <c r="BI35" s="81"/>
      <c r="BJ35" s="81"/>
      <c r="BK35" s="86"/>
      <c r="BL35" s="86"/>
      <c r="BM35" s="87" t="str">
        <f>$D$20</f>
        <v>A6</v>
      </c>
      <c r="BN35" s="88">
        <f>COUNT($AZ$27,$AW$34,$AW$39,$AZ$45,$AW$52)</f>
        <v>0</v>
      </c>
      <c r="BO35" s="88">
        <f>SUM($BH$27,$BF$34,$BF$39,$BH$45,$BF$52)</f>
        <v>0</v>
      </c>
      <c r="BP35" s="88">
        <f>SUM($AZ$28,$AW$34,$AW$39,$AZ$45,$AW$52)</f>
        <v>0</v>
      </c>
      <c r="BQ35" s="89" t="s">
        <v>18</v>
      </c>
      <c r="BR35" s="88">
        <f>SUM($AW$28,$AZ$34,$AZ$39,$AW$45,$AZ$52)</f>
        <v>0</v>
      </c>
      <c r="BS35" s="88">
        <f aca="true" t="shared" si="2" ref="BS35:BS40">SUM(BP35-BR35)</f>
        <v>0</v>
      </c>
      <c r="BT35" s="87"/>
      <c r="BU35" s="90"/>
      <c r="BV35" s="90"/>
      <c r="BW35" s="90"/>
      <c r="BX35" s="90"/>
      <c r="BY35" s="90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99"/>
      <c r="CL35" s="102"/>
      <c r="CM35" s="102"/>
      <c r="CN35" s="99"/>
      <c r="CO35" s="102"/>
      <c r="CP35" s="102"/>
      <c r="CQ35" s="99"/>
      <c r="CR35" s="102"/>
      <c r="CS35" s="99"/>
      <c r="CT35" s="99"/>
      <c r="CU35" s="102"/>
      <c r="CV35" s="99"/>
      <c r="CW35" s="102"/>
      <c r="CX35" s="103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2:153" s="4" customFormat="1" ht="18" customHeight="1">
      <c r="B36" s="127">
        <v>11</v>
      </c>
      <c r="C36" s="128"/>
      <c r="D36" s="133" t="str">
        <f>$AS$15</f>
        <v>B</v>
      </c>
      <c r="E36" s="133"/>
      <c r="F36" s="134"/>
      <c r="G36" s="128"/>
      <c r="H36" s="128"/>
      <c r="I36" s="142"/>
      <c r="J36" s="132">
        <f>J34+$U$10*$X$10+$AL$10</f>
        <v>0.4583333333333332</v>
      </c>
      <c r="K36" s="132"/>
      <c r="L36" s="132"/>
      <c r="M36" s="132"/>
      <c r="N36" s="132"/>
      <c r="O36" s="252" t="str">
        <f>AG19</f>
        <v>B6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50" t="s">
        <v>19</v>
      </c>
      <c r="AF36" s="149" t="str">
        <f>$AG$16</f>
        <v>B1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50"/>
      <c r="AW36" s="151"/>
      <c r="AX36" s="140"/>
      <c r="AY36" s="50" t="s">
        <v>18</v>
      </c>
      <c r="AZ36" s="140"/>
      <c r="BA36" s="141"/>
      <c r="BB36" s="142"/>
      <c r="BC36" s="143"/>
      <c r="BD36" s="65"/>
      <c r="BE36" s="66"/>
      <c r="BF36" s="70" t="str">
        <f t="shared" si="0"/>
        <v>0</v>
      </c>
      <c r="BG36" s="97" t="s">
        <v>18</v>
      </c>
      <c r="BH36" s="97" t="str">
        <f t="shared" si="1"/>
        <v>0</v>
      </c>
      <c r="BI36" s="81"/>
      <c r="BJ36" s="81"/>
      <c r="BK36" s="86"/>
      <c r="BL36" s="86"/>
      <c r="BM36" s="87" t="str">
        <f>$D$19</f>
        <v>A5</v>
      </c>
      <c r="BN36" s="88">
        <f>COUNT($AW$28,$AZ$33,$AZ$40,$AZ$44,$AW$51)</f>
        <v>0</v>
      </c>
      <c r="BO36" s="88">
        <f>SUM($BF$28,$BH$33,$BH$40,$BH$44,$BF$51)</f>
        <v>0</v>
      </c>
      <c r="BP36" s="88">
        <f>SUM($AW$28,$AZ$33,$AZ$40,$AZ$44,$AW$51)</f>
        <v>0</v>
      </c>
      <c r="BQ36" s="89" t="s">
        <v>18</v>
      </c>
      <c r="BR36" s="88">
        <f>SUM($AZ$28,$AW$33,$AW$40,$AW$44,$AZ$51)</f>
        <v>0</v>
      </c>
      <c r="BS36" s="88">
        <f t="shared" si="2"/>
        <v>0</v>
      </c>
      <c r="BT36" s="87"/>
      <c r="BU36" s="90"/>
      <c r="BV36" s="90"/>
      <c r="BW36" s="90"/>
      <c r="BX36" s="90"/>
      <c r="BY36" s="90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99"/>
      <c r="CL36" s="102"/>
      <c r="CM36" s="102"/>
      <c r="CN36" s="99"/>
      <c r="CO36" s="102"/>
      <c r="CP36" s="102"/>
      <c r="CQ36" s="99"/>
      <c r="CR36" s="102"/>
      <c r="CS36" s="99"/>
      <c r="CT36" s="99"/>
      <c r="CU36" s="102"/>
      <c r="CV36" s="99"/>
      <c r="CW36" s="102"/>
      <c r="CX36" s="103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</row>
    <row r="37" spans="2:153" s="4" customFormat="1" ht="18" customHeight="1" thickBot="1">
      <c r="B37" s="129">
        <v>12</v>
      </c>
      <c r="C37" s="130"/>
      <c r="D37" s="135" t="str">
        <f>$AS$15</f>
        <v>B</v>
      </c>
      <c r="E37" s="135"/>
      <c r="F37" s="136"/>
      <c r="G37" s="130"/>
      <c r="H37" s="130"/>
      <c r="I37" s="147"/>
      <c r="J37" s="114">
        <f>J36</f>
        <v>0.4583333333333332</v>
      </c>
      <c r="K37" s="115"/>
      <c r="L37" s="115"/>
      <c r="M37" s="115"/>
      <c r="N37" s="116"/>
      <c r="O37" s="152" t="str">
        <f>AG21</f>
        <v>B4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49" t="s">
        <v>19</v>
      </c>
      <c r="AF37" s="153" t="str">
        <f>AG20</f>
        <v>B5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4"/>
      <c r="AW37" s="144"/>
      <c r="AX37" s="145"/>
      <c r="AY37" s="49" t="s">
        <v>18</v>
      </c>
      <c r="AZ37" s="145"/>
      <c r="BA37" s="146"/>
      <c r="BB37" s="147"/>
      <c r="BC37" s="148"/>
      <c r="BD37" s="65"/>
      <c r="BE37" s="66"/>
      <c r="BF37" s="70" t="str">
        <f t="shared" si="0"/>
        <v>0</v>
      </c>
      <c r="BG37" s="97" t="s">
        <v>18</v>
      </c>
      <c r="BH37" s="97" t="str">
        <f t="shared" si="1"/>
        <v>0</v>
      </c>
      <c r="BI37" s="81"/>
      <c r="BJ37" s="81"/>
      <c r="BK37" s="86"/>
      <c r="BL37" s="86"/>
      <c r="BM37" s="87" t="str">
        <f>$D$21</f>
        <v>A4</v>
      </c>
      <c r="BN37" s="88">
        <f>COUNT($AZ$27,$AW$33,$AZ$38,$AZ$46,$AZ$52)</f>
        <v>0</v>
      </c>
      <c r="BO37" s="88">
        <f>SUM($BH$27+$BF$33+$BH$38+$BH$46+$BH$52)</f>
        <v>0</v>
      </c>
      <c r="BP37" s="88">
        <f>SUM($AZ$27+$AW$33+$AZ$38+$AZ$46+$AZ$52)</f>
        <v>0</v>
      </c>
      <c r="BQ37" s="89" t="s">
        <v>18</v>
      </c>
      <c r="BR37" s="88">
        <f>SUM($AW$27+$AZ$33+$AW$38+$AW$46+$AW$52)</f>
        <v>0</v>
      </c>
      <c r="BS37" s="88">
        <f t="shared" si="2"/>
        <v>0</v>
      </c>
      <c r="BT37" s="87"/>
      <c r="BU37" s="90"/>
      <c r="BV37" s="90"/>
      <c r="BW37" s="90"/>
      <c r="BX37" s="90"/>
      <c r="BY37" s="90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99"/>
      <c r="CL37" s="102"/>
      <c r="CM37" s="102"/>
      <c r="CN37" s="99"/>
      <c r="CO37" s="102"/>
      <c r="CP37" s="102"/>
      <c r="CQ37" s="99"/>
      <c r="CR37" s="102"/>
      <c r="CS37" s="99"/>
      <c r="CT37" s="99"/>
      <c r="CU37" s="102"/>
      <c r="CV37" s="99"/>
      <c r="CW37" s="102"/>
      <c r="CX37" s="103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</row>
    <row r="38" spans="2:153" s="4" customFormat="1" ht="18" customHeight="1">
      <c r="B38" s="125">
        <v>13</v>
      </c>
      <c r="C38" s="126"/>
      <c r="D38" s="131" t="str">
        <f>$P$15</f>
        <v>A</v>
      </c>
      <c r="E38" s="131"/>
      <c r="F38" s="131"/>
      <c r="G38" s="126"/>
      <c r="H38" s="126"/>
      <c r="I38" s="126"/>
      <c r="J38" s="117">
        <f>J36+$U$10*$X$10+$AL$10</f>
        <v>0.4666666666666665</v>
      </c>
      <c r="K38" s="117"/>
      <c r="L38" s="117"/>
      <c r="M38" s="117"/>
      <c r="N38" s="117"/>
      <c r="O38" s="161" t="str">
        <f>$D$17</f>
        <v>A2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1" t="s">
        <v>19</v>
      </c>
      <c r="AF38" s="162" t="str">
        <f>$D$21</f>
        <v>A4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91"/>
      <c r="AW38" s="224"/>
      <c r="AX38" s="225"/>
      <c r="AY38" s="11" t="s">
        <v>18</v>
      </c>
      <c r="AZ38" s="225"/>
      <c r="BA38" s="226"/>
      <c r="BB38" s="222"/>
      <c r="BC38" s="223"/>
      <c r="BD38" s="65"/>
      <c r="BE38" s="66"/>
      <c r="BF38" s="70" t="str">
        <f t="shared" si="0"/>
        <v>0</v>
      </c>
      <c r="BG38" s="97" t="s">
        <v>18</v>
      </c>
      <c r="BH38" s="97" t="str">
        <f t="shared" si="1"/>
        <v>0</v>
      </c>
      <c r="BI38" s="81"/>
      <c r="BJ38" s="81"/>
      <c r="BK38" s="86"/>
      <c r="BL38" s="86"/>
      <c r="BM38" s="87" t="str">
        <f>$D$18</f>
        <v>A3</v>
      </c>
      <c r="BN38" s="88">
        <f>COUNT($AW$27,$AZ$32,$AZ$39,$AW$44,$AZ$50)</f>
        <v>0</v>
      </c>
      <c r="BO38" s="88">
        <f>SUM($BF$27,$BH$32,$BH$39,$BF$44,$BH$50)</f>
        <v>0</v>
      </c>
      <c r="BP38" s="88">
        <f>SUM($AW$27,$AZ$32,$AZ$39,$AW$44,$AZ$50)</f>
        <v>0</v>
      </c>
      <c r="BQ38" s="89" t="s">
        <v>18</v>
      </c>
      <c r="BR38" s="88">
        <f>SUM($AZ$27,$AW$32,$AW$39,$AZ$44,$AW$50)</f>
        <v>0</v>
      </c>
      <c r="BS38" s="88">
        <f t="shared" si="2"/>
        <v>0</v>
      </c>
      <c r="BT38" s="87"/>
      <c r="BU38" s="90"/>
      <c r="BV38" s="90"/>
      <c r="BW38" s="90"/>
      <c r="BX38" s="90"/>
      <c r="BY38" s="90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99"/>
      <c r="CL38" s="102"/>
      <c r="CM38" s="102"/>
      <c r="CN38" s="99"/>
      <c r="CO38" s="102"/>
      <c r="CP38" s="102"/>
      <c r="CQ38" s="99"/>
      <c r="CR38" s="102"/>
      <c r="CS38" s="99"/>
      <c r="CT38" s="99"/>
      <c r="CU38" s="102"/>
      <c r="CV38" s="99"/>
      <c r="CW38" s="102"/>
      <c r="CX38" s="103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</row>
    <row r="39" spans="2:153" s="4" customFormat="1" ht="18" customHeight="1">
      <c r="B39" s="127">
        <v>14</v>
      </c>
      <c r="C39" s="128"/>
      <c r="D39" s="137" t="str">
        <f>$P$15</f>
        <v>A</v>
      </c>
      <c r="E39" s="137"/>
      <c r="F39" s="137"/>
      <c r="G39" s="128"/>
      <c r="H39" s="128"/>
      <c r="I39" s="128"/>
      <c r="J39" s="118">
        <f>J38</f>
        <v>0.4666666666666665</v>
      </c>
      <c r="K39" s="119"/>
      <c r="L39" s="119"/>
      <c r="M39" s="119"/>
      <c r="N39" s="120"/>
      <c r="O39" s="149" t="str">
        <f>D20</f>
        <v>A6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50" t="s">
        <v>19</v>
      </c>
      <c r="AF39" s="149" t="str">
        <f>D18</f>
        <v>A3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50"/>
      <c r="AW39" s="151"/>
      <c r="AX39" s="140"/>
      <c r="AY39" s="50" t="s">
        <v>18</v>
      </c>
      <c r="AZ39" s="140"/>
      <c r="BA39" s="141"/>
      <c r="BB39" s="142"/>
      <c r="BC39" s="143"/>
      <c r="BD39" s="65"/>
      <c r="BE39" s="66"/>
      <c r="BF39" s="70" t="str">
        <f t="shared" si="0"/>
        <v>0</v>
      </c>
      <c r="BG39" s="97"/>
      <c r="BH39" s="97" t="str">
        <f t="shared" si="1"/>
        <v>0</v>
      </c>
      <c r="BI39" s="81"/>
      <c r="BJ39" s="81"/>
      <c r="BK39" s="86"/>
      <c r="BL39" s="86"/>
      <c r="BM39" s="87" t="str">
        <f>$D$17</f>
        <v>A2</v>
      </c>
      <c r="BN39" s="88">
        <f>COUNT($AZ$26,$AW$32,$AW$38,$AW$45,$AZ$51)</f>
        <v>0</v>
      </c>
      <c r="BO39" s="88">
        <f>SUM($BH$26,$BF$32,$BF$38,$BF$45,$BH$51)</f>
        <v>0</v>
      </c>
      <c r="BP39" s="88">
        <f>SUM($AZ$26,$AW$32,$AW$38,$AW$45,$AZ$51)</f>
        <v>0</v>
      </c>
      <c r="BQ39" s="89" t="s">
        <v>18</v>
      </c>
      <c r="BR39" s="88">
        <f>SUM($AW$26,$AZ$32,$AZ$38,$AZ$45,$AW$51)</f>
        <v>0</v>
      </c>
      <c r="BS39" s="88">
        <f t="shared" si="2"/>
        <v>0</v>
      </c>
      <c r="BT39" s="87"/>
      <c r="BU39" s="90"/>
      <c r="BV39" s="90"/>
      <c r="BW39" s="90"/>
      <c r="BX39" s="90"/>
      <c r="BY39" s="90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99"/>
      <c r="CL39" s="102"/>
      <c r="CM39" s="102"/>
      <c r="CN39" s="99"/>
      <c r="CO39" s="102"/>
      <c r="CP39" s="102"/>
      <c r="CQ39" s="99"/>
      <c r="CR39" s="102"/>
      <c r="CS39" s="99"/>
      <c r="CT39" s="99"/>
      <c r="CU39" s="102"/>
      <c r="CV39" s="99"/>
      <c r="CW39" s="102"/>
      <c r="CX39" s="103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2:153" s="4" customFormat="1" ht="18" customHeight="1" thickBot="1">
      <c r="B40" s="129">
        <v>15</v>
      </c>
      <c r="C40" s="130"/>
      <c r="D40" s="138" t="str">
        <f>$P$15</f>
        <v>A</v>
      </c>
      <c r="E40" s="138"/>
      <c r="F40" s="138"/>
      <c r="G40" s="130"/>
      <c r="H40" s="130"/>
      <c r="I40" s="130"/>
      <c r="J40" s="121">
        <f>J38+$U$10*$X$10+$AL$10</f>
        <v>0.4749999999999998</v>
      </c>
      <c r="K40" s="121"/>
      <c r="L40" s="121"/>
      <c r="M40" s="121"/>
      <c r="N40" s="121"/>
      <c r="O40" s="157" t="str">
        <f>D16</f>
        <v>A1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49" t="s">
        <v>19</v>
      </c>
      <c r="AF40" s="157" t="str">
        <f>D19</f>
        <v>A5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4"/>
      <c r="AX40" s="145"/>
      <c r="AY40" s="49" t="s">
        <v>18</v>
      </c>
      <c r="AZ40" s="145"/>
      <c r="BA40" s="146"/>
      <c r="BB40" s="147"/>
      <c r="BC40" s="148"/>
      <c r="BD40" s="65"/>
      <c r="BE40" s="66"/>
      <c r="BF40" s="70" t="str">
        <f t="shared" si="0"/>
        <v>0</v>
      </c>
      <c r="BG40" s="97"/>
      <c r="BH40" s="97" t="str">
        <f t="shared" si="1"/>
        <v>0</v>
      </c>
      <c r="BI40" s="81"/>
      <c r="BJ40" s="81"/>
      <c r="BK40" s="86"/>
      <c r="BL40" s="86"/>
      <c r="BM40" s="87" t="str">
        <f>$D$16</f>
        <v>A1</v>
      </c>
      <c r="BN40" s="88">
        <f>COUNT($AW$26,$AZ$34,$AW$40,$AW$46,$AW$50)</f>
        <v>0</v>
      </c>
      <c r="BO40" s="88">
        <f>SUM($BF$26,$BH$34,$BF$40,$BF$46,$BF$50)</f>
        <v>0</v>
      </c>
      <c r="BP40" s="88">
        <f>SUM($AW$26,$AZ$34,$AW$40,$AW$46,$AW$50)</f>
        <v>0</v>
      </c>
      <c r="BQ40" s="89" t="s">
        <v>18</v>
      </c>
      <c r="BR40" s="88">
        <f>SUM($AZ$26,$AW$34,$AZ$40,$AZ$46,$AZ$50)</f>
        <v>0</v>
      </c>
      <c r="BS40" s="88">
        <f t="shared" si="2"/>
        <v>0</v>
      </c>
      <c r="BT40" s="87"/>
      <c r="BU40" s="90"/>
      <c r="BV40" s="90"/>
      <c r="BW40" s="90"/>
      <c r="BX40" s="90"/>
      <c r="BY40" s="90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99"/>
      <c r="CL40" s="102"/>
      <c r="CM40" s="102"/>
      <c r="CN40" s="99"/>
      <c r="CO40" s="102"/>
      <c r="CP40" s="102"/>
      <c r="CQ40" s="99"/>
      <c r="CR40" s="102"/>
      <c r="CS40" s="99"/>
      <c r="CT40" s="99"/>
      <c r="CU40" s="102"/>
      <c r="CV40" s="99"/>
      <c r="CW40" s="102"/>
      <c r="CX40" s="103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</row>
    <row r="41" spans="2:153" s="4" customFormat="1" ht="18" customHeight="1">
      <c r="B41" s="125">
        <v>16</v>
      </c>
      <c r="C41" s="126"/>
      <c r="D41" s="139" t="str">
        <f>$AS$15</f>
        <v>B</v>
      </c>
      <c r="E41" s="139"/>
      <c r="F41" s="139"/>
      <c r="G41" s="126"/>
      <c r="H41" s="126"/>
      <c r="I41" s="126"/>
      <c r="J41" s="122">
        <f>J40</f>
        <v>0.4749999999999998</v>
      </c>
      <c r="K41" s="123"/>
      <c r="L41" s="123"/>
      <c r="M41" s="123"/>
      <c r="N41" s="124"/>
      <c r="O41" s="161" t="str">
        <f>AG20</f>
        <v>B5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1" t="s">
        <v>19</v>
      </c>
      <c r="AF41" s="162" t="str">
        <f>AG16</f>
        <v>B1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91"/>
      <c r="AW41" s="224"/>
      <c r="AX41" s="225"/>
      <c r="AY41" s="11" t="s">
        <v>18</v>
      </c>
      <c r="AZ41" s="225"/>
      <c r="BA41" s="226"/>
      <c r="BB41" s="222"/>
      <c r="BC41" s="223"/>
      <c r="BD41" s="65"/>
      <c r="BE41" s="66"/>
      <c r="BF41" s="70" t="str">
        <f t="shared" si="0"/>
        <v>0</v>
      </c>
      <c r="BG41" s="97"/>
      <c r="BH41" s="97" t="str">
        <f t="shared" si="1"/>
        <v>0</v>
      </c>
      <c r="BI41" s="81"/>
      <c r="BJ41" s="81"/>
      <c r="BK41" s="86"/>
      <c r="BL41" s="86"/>
      <c r="BM41" s="87"/>
      <c r="BN41" s="88"/>
      <c r="BO41" s="88"/>
      <c r="BP41" s="88"/>
      <c r="BQ41" s="89"/>
      <c r="BR41" s="88"/>
      <c r="BS41" s="88"/>
      <c r="BT41" s="87"/>
      <c r="BU41" s="90"/>
      <c r="BV41" s="90"/>
      <c r="BW41" s="90"/>
      <c r="BX41" s="90"/>
      <c r="BY41" s="90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99"/>
      <c r="CL41" s="102"/>
      <c r="CM41" s="102"/>
      <c r="CN41" s="99"/>
      <c r="CO41" s="102"/>
      <c r="CP41" s="102"/>
      <c r="CQ41" s="99"/>
      <c r="CR41" s="102"/>
      <c r="CS41" s="99"/>
      <c r="CT41" s="99"/>
      <c r="CU41" s="102"/>
      <c r="CV41" s="99"/>
      <c r="CW41" s="102"/>
      <c r="CX41" s="103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</row>
    <row r="42" spans="2:153" s="4" customFormat="1" ht="18" customHeight="1">
      <c r="B42" s="127">
        <v>17</v>
      </c>
      <c r="C42" s="128"/>
      <c r="D42" s="133" t="str">
        <f>$AS$15</f>
        <v>B</v>
      </c>
      <c r="E42" s="133"/>
      <c r="F42" s="134"/>
      <c r="G42" s="128"/>
      <c r="H42" s="128"/>
      <c r="I42" s="142"/>
      <c r="J42" s="132">
        <f>J40+$U$10*$X$10+$AL$10</f>
        <v>0.4833333333333331</v>
      </c>
      <c r="K42" s="132"/>
      <c r="L42" s="132"/>
      <c r="M42" s="132"/>
      <c r="N42" s="132"/>
      <c r="O42" s="252" t="str">
        <f>AG18</f>
        <v>B3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50" t="s">
        <v>19</v>
      </c>
      <c r="AF42" s="149" t="str">
        <f>AG19</f>
        <v>B6</v>
      </c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50"/>
      <c r="AW42" s="151"/>
      <c r="AX42" s="140"/>
      <c r="AY42" s="50" t="s">
        <v>18</v>
      </c>
      <c r="AZ42" s="140"/>
      <c r="BA42" s="141"/>
      <c r="BB42" s="142"/>
      <c r="BC42" s="143"/>
      <c r="BD42" s="65"/>
      <c r="BE42" s="66"/>
      <c r="BF42" s="70" t="str">
        <f t="shared" si="0"/>
        <v>0</v>
      </c>
      <c r="BG42" s="97"/>
      <c r="BH42" s="97" t="str">
        <f t="shared" si="1"/>
        <v>0</v>
      </c>
      <c r="BI42" s="81"/>
      <c r="BJ42" s="81"/>
      <c r="BK42" s="86"/>
      <c r="BL42" s="86"/>
      <c r="BM42" s="87"/>
      <c r="BN42" s="88"/>
      <c r="BO42" s="88"/>
      <c r="BP42" s="88"/>
      <c r="BQ42" s="89"/>
      <c r="BR42" s="88"/>
      <c r="BS42" s="88"/>
      <c r="BT42" s="87"/>
      <c r="BU42" s="90"/>
      <c r="BV42" s="90"/>
      <c r="BW42" s="90"/>
      <c r="BX42" s="90"/>
      <c r="BY42" s="90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99"/>
      <c r="CL42" s="102"/>
      <c r="CM42" s="102"/>
      <c r="CN42" s="99"/>
      <c r="CO42" s="102"/>
      <c r="CP42" s="102"/>
      <c r="CQ42" s="99"/>
      <c r="CR42" s="102"/>
      <c r="CS42" s="99"/>
      <c r="CT42" s="99"/>
      <c r="CU42" s="102"/>
      <c r="CV42" s="99"/>
      <c r="CW42" s="102"/>
      <c r="CX42" s="103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</row>
    <row r="43" spans="2:153" s="4" customFormat="1" ht="18" customHeight="1" thickBot="1">
      <c r="B43" s="129">
        <v>18</v>
      </c>
      <c r="C43" s="130"/>
      <c r="D43" s="135" t="str">
        <f>$AS$15</f>
        <v>B</v>
      </c>
      <c r="E43" s="135"/>
      <c r="F43" s="136"/>
      <c r="G43" s="130"/>
      <c r="H43" s="130"/>
      <c r="I43" s="147"/>
      <c r="J43" s="114">
        <f>J42</f>
        <v>0.4833333333333331</v>
      </c>
      <c r="K43" s="115"/>
      <c r="L43" s="115"/>
      <c r="M43" s="115"/>
      <c r="N43" s="116"/>
      <c r="O43" s="152" t="str">
        <f>AG17</f>
        <v>B2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49" t="s">
        <v>19</v>
      </c>
      <c r="AF43" s="153" t="str">
        <f>AG21</f>
        <v>B4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4"/>
      <c r="AW43" s="144"/>
      <c r="AX43" s="145"/>
      <c r="AY43" s="49" t="s">
        <v>18</v>
      </c>
      <c r="AZ43" s="145"/>
      <c r="BA43" s="146"/>
      <c r="BB43" s="147"/>
      <c r="BC43" s="148"/>
      <c r="BD43" s="65"/>
      <c r="BE43" s="66"/>
      <c r="BF43" s="70" t="str">
        <f t="shared" si="0"/>
        <v>0</v>
      </c>
      <c r="BG43" s="97"/>
      <c r="BH43" s="97" t="str">
        <f t="shared" si="1"/>
        <v>0</v>
      </c>
      <c r="BI43" s="81"/>
      <c r="BJ43" s="81"/>
      <c r="BK43" s="86"/>
      <c r="BL43" s="86"/>
      <c r="BM43" s="87"/>
      <c r="BN43" s="88"/>
      <c r="BO43" s="88"/>
      <c r="BP43" s="88"/>
      <c r="BQ43" s="89"/>
      <c r="BR43" s="88"/>
      <c r="BS43" s="88"/>
      <c r="BT43" s="87"/>
      <c r="BU43" s="90"/>
      <c r="BV43" s="90"/>
      <c r="BW43" s="90"/>
      <c r="BX43" s="90"/>
      <c r="BY43" s="90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99"/>
      <c r="CL43" s="102"/>
      <c r="CM43" s="102"/>
      <c r="CN43" s="99"/>
      <c r="CO43" s="102"/>
      <c r="CP43" s="102"/>
      <c r="CQ43" s="99"/>
      <c r="CR43" s="102"/>
      <c r="CS43" s="99"/>
      <c r="CT43" s="99"/>
      <c r="CU43" s="102"/>
      <c r="CV43" s="99"/>
      <c r="CW43" s="102"/>
      <c r="CX43" s="103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</row>
    <row r="44" spans="2:153" s="4" customFormat="1" ht="18" customHeight="1">
      <c r="B44" s="125">
        <v>19</v>
      </c>
      <c r="C44" s="126"/>
      <c r="D44" s="131" t="str">
        <f>$P$15</f>
        <v>A</v>
      </c>
      <c r="E44" s="131"/>
      <c r="F44" s="131"/>
      <c r="G44" s="126"/>
      <c r="H44" s="126"/>
      <c r="I44" s="126"/>
      <c r="J44" s="117">
        <f>J42+$U$10*$X$10+$AL$10</f>
        <v>0.4916666666666664</v>
      </c>
      <c r="K44" s="117"/>
      <c r="L44" s="117"/>
      <c r="M44" s="117"/>
      <c r="N44" s="117"/>
      <c r="O44" s="161" t="str">
        <f>D18</f>
        <v>A3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1" t="s">
        <v>19</v>
      </c>
      <c r="AF44" s="162" t="str">
        <f>D19</f>
        <v>A5</v>
      </c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91"/>
      <c r="AW44" s="224"/>
      <c r="AX44" s="225"/>
      <c r="AY44" s="11" t="s">
        <v>18</v>
      </c>
      <c r="AZ44" s="225"/>
      <c r="BA44" s="226"/>
      <c r="BB44" s="222"/>
      <c r="BC44" s="223"/>
      <c r="BD44" s="65"/>
      <c r="BE44" s="66"/>
      <c r="BF44" s="70" t="str">
        <f t="shared" si="0"/>
        <v>0</v>
      </c>
      <c r="BG44" s="97"/>
      <c r="BH44" s="97" t="str">
        <f t="shared" si="1"/>
        <v>0</v>
      </c>
      <c r="BI44" s="81"/>
      <c r="BJ44" s="81"/>
      <c r="BK44" s="86"/>
      <c r="BL44" s="86"/>
      <c r="BM44" s="87"/>
      <c r="BN44" s="88"/>
      <c r="BO44" s="88"/>
      <c r="BP44" s="88"/>
      <c r="BQ44" s="89"/>
      <c r="BR44" s="88"/>
      <c r="BS44" s="88"/>
      <c r="BT44" s="87"/>
      <c r="BU44" s="90"/>
      <c r="BV44" s="90"/>
      <c r="BW44" s="90"/>
      <c r="BX44" s="90"/>
      <c r="BY44" s="90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99"/>
      <c r="CL44" s="102"/>
      <c r="CM44" s="102"/>
      <c r="CN44" s="99"/>
      <c r="CO44" s="102"/>
      <c r="CP44" s="102"/>
      <c r="CQ44" s="99"/>
      <c r="CR44" s="102"/>
      <c r="CS44" s="99"/>
      <c r="CT44" s="99"/>
      <c r="CU44" s="102"/>
      <c r="CV44" s="99"/>
      <c r="CW44" s="102"/>
      <c r="CX44" s="103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</row>
    <row r="45" spans="2:153" s="4" customFormat="1" ht="18" customHeight="1">
      <c r="B45" s="127">
        <v>20</v>
      </c>
      <c r="C45" s="128"/>
      <c r="D45" s="137" t="str">
        <f>$P$15</f>
        <v>A</v>
      </c>
      <c r="E45" s="137"/>
      <c r="F45" s="137"/>
      <c r="G45" s="128"/>
      <c r="H45" s="128"/>
      <c r="I45" s="128"/>
      <c r="J45" s="118">
        <f>J44</f>
        <v>0.4916666666666664</v>
      </c>
      <c r="K45" s="119"/>
      <c r="L45" s="119"/>
      <c r="M45" s="119"/>
      <c r="N45" s="120"/>
      <c r="O45" s="149" t="str">
        <f>D17</f>
        <v>A2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50" t="s">
        <v>19</v>
      </c>
      <c r="AF45" s="149" t="str">
        <f>D20</f>
        <v>A6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50"/>
      <c r="AW45" s="151"/>
      <c r="AX45" s="140"/>
      <c r="AY45" s="50" t="s">
        <v>18</v>
      </c>
      <c r="AZ45" s="140"/>
      <c r="BA45" s="141"/>
      <c r="BB45" s="142"/>
      <c r="BC45" s="143"/>
      <c r="BD45" s="65"/>
      <c r="BE45" s="66"/>
      <c r="BF45" s="70" t="str">
        <f t="shared" si="0"/>
        <v>0</v>
      </c>
      <c r="BG45" s="97"/>
      <c r="BH45" s="97" t="str">
        <f t="shared" si="1"/>
        <v>0</v>
      </c>
      <c r="BI45" s="81"/>
      <c r="BJ45" s="81"/>
      <c r="BK45" s="86"/>
      <c r="BL45" s="86"/>
      <c r="BM45" s="87"/>
      <c r="BN45" s="88"/>
      <c r="BO45" s="88"/>
      <c r="BP45" s="88"/>
      <c r="BQ45" s="89"/>
      <c r="BR45" s="88"/>
      <c r="BS45" s="88"/>
      <c r="BT45" s="87"/>
      <c r="BU45" s="90"/>
      <c r="BV45" s="90"/>
      <c r="BW45" s="90"/>
      <c r="BX45" s="90"/>
      <c r="BY45" s="90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99"/>
      <c r="CL45" s="102"/>
      <c r="CM45" s="102"/>
      <c r="CN45" s="99"/>
      <c r="CO45" s="102"/>
      <c r="CP45" s="102"/>
      <c r="CQ45" s="99"/>
      <c r="CR45" s="102"/>
      <c r="CS45" s="99"/>
      <c r="CT45" s="99"/>
      <c r="CU45" s="102"/>
      <c r="CV45" s="99"/>
      <c r="CW45" s="102"/>
      <c r="CX45" s="103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</row>
    <row r="46" spans="2:153" s="4" customFormat="1" ht="18" customHeight="1" thickBot="1">
      <c r="B46" s="129">
        <v>21</v>
      </c>
      <c r="C46" s="130"/>
      <c r="D46" s="138" t="str">
        <f>$P$15</f>
        <v>A</v>
      </c>
      <c r="E46" s="138"/>
      <c r="F46" s="138"/>
      <c r="G46" s="130"/>
      <c r="H46" s="130"/>
      <c r="I46" s="130"/>
      <c r="J46" s="121">
        <f>J44+$U$10*$X$10+$AL$10</f>
        <v>0.4999999999999997</v>
      </c>
      <c r="K46" s="121"/>
      <c r="L46" s="121"/>
      <c r="M46" s="121"/>
      <c r="N46" s="121"/>
      <c r="O46" s="157" t="str">
        <f>D16</f>
        <v>A1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49" t="s">
        <v>19</v>
      </c>
      <c r="AF46" s="157" t="str">
        <f>D21</f>
        <v>A4</v>
      </c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8"/>
      <c r="AW46" s="144"/>
      <c r="AX46" s="145"/>
      <c r="AY46" s="49" t="s">
        <v>18</v>
      </c>
      <c r="AZ46" s="145"/>
      <c r="BA46" s="146"/>
      <c r="BB46" s="147"/>
      <c r="BC46" s="148"/>
      <c r="BD46" s="65"/>
      <c r="BE46" s="66"/>
      <c r="BF46" s="70" t="str">
        <f t="shared" si="0"/>
        <v>0</v>
      </c>
      <c r="BG46" s="97"/>
      <c r="BH46" s="97" t="str">
        <f t="shared" si="1"/>
        <v>0</v>
      </c>
      <c r="BI46" s="81"/>
      <c r="BJ46" s="81"/>
      <c r="BK46" s="86"/>
      <c r="BL46" s="86"/>
      <c r="BM46" s="87"/>
      <c r="BN46" s="88"/>
      <c r="BO46" s="88"/>
      <c r="BP46" s="88"/>
      <c r="BQ46" s="89"/>
      <c r="BR46" s="88"/>
      <c r="BS46" s="88"/>
      <c r="BT46" s="87"/>
      <c r="BU46" s="90"/>
      <c r="BV46" s="90"/>
      <c r="BW46" s="90"/>
      <c r="BX46" s="90"/>
      <c r="BY46" s="90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99"/>
      <c r="CL46" s="102"/>
      <c r="CM46" s="102"/>
      <c r="CN46" s="99"/>
      <c r="CO46" s="102"/>
      <c r="CP46" s="102"/>
      <c r="CQ46" s="99"/>
      <c r="CR46" s="102"/>
      <c r="CS46" s="99"/>
      <c r="CT46" s="99"/>
      <c r="CU46" s="102"/>
      <c r="CV46" s="99"/>
      <c r="CW46" s="102"/>
      <c r="CX46" s="103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</row>
    <row r="47" spans="2:153" s="4" customFormat="1" ht="18" customHeight="1">
      <c r="B47" s="125">
        <v>22</v>
      </c>
      <c r="C47" s="126"/>
      <c r="D47" s="139" t="str">
        <f>$AS$15</f>
        <v>B</v>
      </c>
      <c r="E47" s="139"/>
      <c r="F47" s="139"/>
      <c r="G47" s="126"/>
      <c r="H47" s="126"/>
      <c r="I47" s="126"/>
      <c r="J47" s="122">
        <f>J46</f>
        <v>0.4999999999999997</v>
      </c>
      <c r="K47" s="123"/>
      <c r="L47" s="123"/>
      <c r="M47" s="123"/>
      <c r="N47" s="124"/>
      <c r="O47" s="161" t="str">
        <f>AG18</f>
        <v>B3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1" t="s">
        <v>19</v>
      </c>
      <c r="AF47" s="162" t="str">
        <f>AG20</f>
        <v>B5</v>
      </c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91"/>
      <c r="AW47" s="224"/>
      <c r="AX47" s="225"/>
      <c r="AY47" s="11" t="s">
        <v>18</v>
      </c>
      <c r="AZ47" s="225"/>
      <c r="BA47" s="226"/>
      <c r="BB47" s="222"/>
      <c r="BC47" s="223"/>
      <c r="BD47" s="65"/>
      <c r="BE47" s="66"/>
      <c r="BF47" s="70" t="str">
        <f t="shared" si="0"/>
        <v>0</v>
      </c>
      <c r="BG47" s="97"/>
      <c r="BH47" s="97" t="str">
        <f t="shared" si="1"/>
        <v>0</v>
      </c>
      <c r="BI47" s="81"/>
      <c r="BJ47" s="81"/>
      <c r="BK47" s="86"/>
      <c r="BL47" s="86"/>
      <c r="BM47" s="87"/>
      <c r="BN47" s="88"/>
      <c r="BO47" s="88"/>
      <c r="BP47" s="88"/>
      <c r="BQ47" s="89"/>
      <c r="BR47" s="88"/>
      <c r="BS47" s="88"/>
      <c r="BT47" s="87"/>
      <c r="BU47" s="90"/>
      <c r="BV47" s="90"/>
      <c r="BW47" s="90"/>
      <c r="BX47" s="90"/>
      <c r="BY47" s="90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99"/>
      <c r="CL47" s="102"/>
      <c r="CM47" s="102"/>
      <c r="CN47" s="99"/>
      <c r="CO47" s="102"/>
      <c r="CP47" s="102"/>
      <c r="CQ47" s="99"/>
      <c r="CR47" s="102"/>
      <c r="CS47" s="99"/>
      <c r="CT47" s="99"/>
      <c r="CU47" s="102"/>
      <c r="CV47" s="99"/>
      <c r="CW47" s="102"/>
      <c r="CX47" s="103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</row>
    <row r="48" spans="2:153" s="4" customFormat="1" ht="18" customHeight="1">
      <c r="B48" s="127">
        <v>23</v>
      </c>
      <c r="C48" s="128"/>
      <c r="D48" s="133" t="str">
        <f>$AS$15</f>
        <v>B</v>
      </c>
      <c r="E48" s="133"/>
      <c r="F48" s="134"/>
      <c r="G48" s="128"/>
      <c r="H48" s="128"/>
      <c r="I48" s="142"/>
      <c r="J48" s="132">
        <f>J46+$U$10*$X$10+$AL$10</f>
        <v>0.5083333333333331</v>
      </c>
      <c r="K48" s="132"/>
      <c r="L48" s="132"/>
      <c r="M48" s="132"/>
      <c r="N48" s="132"/>
      <c r="O48" s="252" t="str">
        <f>AG19</f>
        <v>B6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50" t="s">
        <v>19</v>
      </c>
      <c r="AF48" s="149" t="str">
        <f>AG17</f>
        <v>B2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50"/>
      <c r="AW48" s="151"/>
      <c r="AX48" s="140"/>
      <c r="AY48" s="50" t="s">
        <v>18</v>
      </c>
      <c r="AZ48" s="140"/>
      <c r="BA48" s="141"/>
      <c r="BB48" s="142"/>
      <c r="BC48" s="143"/>
      <c r="BD48" s="65"/>
      <c r="BE48" s="66"/>
      <c r="BF48" s="70" t="str">
        <f t="shared" si="0"/>
        <v>0</v>
      </c>
      <c r="BG48" s="97"/>
      <c r="BH48" s="97" t="str">
        <f t="shared" si="1"/>
        <v>0</v>
      </c>
      <c r="BI48" s="81"/>
      <c r="BJ48" s="81"/>
      <c r="BK48" s="86"/>
      <c r="BL48" s="86"/>
      <c r="BM48" s="87"/>
      <c r="BN48" s="88"/>
      <c r="BO48" s="88"/>
      <c r="BP48" s="88"/>
      <c r="BQ48" s="89"/>
      <c r="BR48" s="88"/>
      <c r="BS48" s="88"/>
      <c r="BT48" s="87"/>
      <c r="BU48" s="90"/>
      <c r="BV48" s="90"/>
      <c r="BW48" s="90"/>
      <c r="BX48" s="90"/>
      <c r="BY48" s="90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99"/>
      <c r="CL48" s="102"/>
      <c r="CM48" s="102"/>
      <c r="CN48" s="99"/>
      <c r="CO48" s="102"/>
      <c r="CP48" s="102"/>
      <c r="CQ48" s="99"/>
      <c r="CR48" s="102"/>
      <c r="CS48" s="99"/>
      <c r="CT48" s="99"/>
      <c r="CU48" s="102"/>
      <c r="CV48" s="99"/>
      <c r="CW48" s="102"/>
      <c r="CX48" s="103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</row>
    <row r="49" spans="2:153" s="4" customFormat="1" ht="18" customHeight="1" thickBot="1">
      <c r="B49" s="129">
        <v>24</v>
      </c>
      <c r="C49" s="130"/>
      <c r="D49" s="135" t="str">
        <f>$AS$15</f>
        <v>B</v>
      </c>
      <c r="E49" s="135"/>
      <c r="F49" s="136"/>
      <c r="G49" s="130"/>
      <c r="H49" s="130"/>
      <c r="I49" s="147"/>
      <c r="J49" s="114">
        <f>J48</f>
        <v>0.5083333333333331</v>
      </c>
      <c r="K49" s="115"/>
      <c r="L49" s="115"/>
      <c r="M49" s="115"/>
      <c r="N49" s="116"/>
      <c r="O49" s="152" t="str">
        <f>AG16</f>
        <v>B1</v>
      </c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49" t="s">
        <v>19</v>
      </c>
      <c r="AF49" s="153" t="str">
        <f>AG21</f>
        <v>B4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4"/>
      <c r="AW49" s="144"/>
      <c r="AX49" s="145"/>
      <c r="AY49" s="49" t="s">
        <v>18</v>
      </c>
      <c r="AZ49" s="145"/>
      <c r="BA49" s="146"/>
      <c r="BB49" s="147"/>
      <c r="BC49" s="148"/>
      <c r="BD49" s="65"/>
      <c r="BE49" s="66"/>
      <c r="BF49" s="70" t="str">
        <f t="shared" si="0"/>
        <v>0</v>
      </c>
      <c r="BG49" s="97"/>
      <c r="BH49" s="97" t="str">
        <f t="shared" si="1"/>
        <v>0</v>
      </c>
      <c r="BI49" s="81"/>
      <c r="BJ49" s="81"/>
      <c r="BK49" s="86"/>
      <c r="BL49" s="86"/>
      <c r="BM49" s="87"/>
      <c r="BN49" s="88"/>
      <c r="BO49" s="88"/>
      <c r="BP49" s="88"/>
      <c r="BQ49" s="89"/>
      <c r="BR49" s="88"/>
      <c r="BS49" s="88"/>
      <c r="BT49" s="87"/>
      <c r="BU49" s="90"/>
      <c r="BV49" s="90"/>
      <c r="BW49" s="90"/>
      <c r="BX49" s="90"/>
      <c r="BY49" s="90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99"/>
      <c r="CL49" s="102"/>
      <c r="CM49" s="102"/>
      <c r="CN49" s="99"/>
      <c r="CO49" s="102"/>
      <c r="CP49" s="102"/>
      <c r="CQ49" s="99"/>
      <c r="CR49" s="102"/>
      <c r="CS49" s="99"/>
      <c r="CT49" s="99"/>
      <c r="CU49" s="102"/>
      <c r="CV49" s="99"/>
      <c r="CW49" s="102"/>
      <c r="CX49" s="103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</row>
    <row r="50" spans="2:153" s="4" customFormat="1" ht="18" customHeight="1">
      <c r="B50" s="125">
        <v>25</v>
      </c>
      <c r="C50" s="126"/>
      <c r="D50" s="131" t="str">
        <f>$P$15</f>
        <v>A</v>
      </c>
      <c r="E50" s="131"/>
      <c r="F50" s="131"/>
      <c r="G50" s="126"/>
      <c r="H50" s="126"/>
      <c r="I50" s="126"/>
      <c r="J50" s="117">
        <f>J48+$U$10*$X$10+$AL$10</f>
        <v>0.5166666666666664</v>
      </c>
      <c r="K50" s="117"/>
      <c r="L50" s="117"/>
      <c r="M50" s="117"/>
      <c r="N50" s="117"/>
      <c r="O50" s="161" t="str">
        <f>D16</f>
        <v>A1</v>
      </c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1" t="s">
        <v>19</v>
      </c>
      <c r="AF50" s="162" t="str">
        <f>D18</f>
        <v>A3</v>
      </c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91"/>
      <c r="AW50" s="224"/>
      <c r="AX50" s="225"/>
      <c r="AY50" s="11" t="s">
        <v>18</v>
      </c>
      <c r="AZ50" s="225"/>
      <c r="BA50" s="226"/>
      <c r="BB50" s="222"/>
      <c r="BC50" s="223"/>
      <c r="BD50" s="65"/>
      <c r="BE50" s="66"/>
      <c r="BF50" s="70" t="str">
        <f t="shared" si="0"/>
        <v>0</v>
      </c>
      <c r="BG50" s="97"/>
      <c r="BH50" s="97" t="str">
        <f t="shared" si="1"/>
        <v>0</v>
      </c>
      <c r="BI50" s="81"/>
      <c r="BJ50" s="81"/>
      <c r="BK50" s="86"/>
      <c r="BL50" s="86"/>
      <c r="BM50" s="87"/>
      <c r="BN50" s="88"/>
      <c r="BO50" s="88"/>
      <c r="BP50" s="88"/>
      <c r="BQ50" s="89"/>
      <c r="BR50" s="88"/>
      <c r="BS50" s="88"/>
      <c r="BT50" s="87"/>
      <c r="BU50" s="90"/>
      <c r="BV50" s="90"/>
      <c r="BW50" s="90"/>
      <c r="BX50" s="90"/>
      <c r="BY50" s="90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99"/>
      <c r="CL50" s="102"/>
      <c r="CM50" s="102"/>
      <c r="CN50" s="99"/>
      <c r="CO50" s="102"/>
      <c r="CP50" s="102"/>
      <c r="CQ50" s="99"/>
      <c r="CR50" s="102"/>
      <c r="CS50" s="99"/>
      <c r="CT50" s="99"/>
      <c r="CU50" s="102"/>
      <c r="CV50" s="99"/>
      <c r="CW50" s="102"/>
      <c r="CX50" s="103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</row>
    <row r="51" spans="2:153" s="4" customFormat="1" ht="18" customHeight="1">
      <c r="B51" s="127">
        <v>26</v>
      </c>
      <c r="C51" s="128"/>
      <c r="D51" s="137" t="str">
        <f>$P$15</f>
        <v>A</v>
      </c>
      <c r="E51" s="137"/>
      <c r="F51" s="137"/>
      <c r="G51" s="128"/>
      <c r="H51" s="128"/>
      <c r="I51" s="128"/>
      <c r="J51" s="118">
        <f>J50</f>
        <v>0.5166666666666664</v>
      </c>
      <c r="K51" s="119"/>
      <c r="L51" s="119"/>
      <c r="M51" s="119"/>
      <c r="N51" s="120"/>
      <c r="O51" s="149" t="str">
        <f>D19</f>
        <v>A5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50" t="s">
        <v>19</v>
      </c>
      <c r="AF51" s="149" t="str">
        <f>D17</f>
        <v>A2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50"/>
      <c r="AW51" s="151"/>
      <c r="AX51" s="140"/>
      <c r="AY51" s="50" t="s">
        <v>18</v>
      </c>
      <c r="AZ51" s="140"/>
      <c r="BA51" s="141"/>
      <c r="BB51" s="142"/>
      <c r="BC51" s="143"/>
      <c r="BD51" s="65"/>
      <c r="BE51" s="66"/>
      <c r="BF51" s="70" t="str">
        <f t="shared" si="0"/>
        <v>0</v>
      </c>
      <c r="BG51" s="97"/>
      <c r="BH51" s="97" t="str">
        <f t="shared" si="1"/>
        <v>0</v>
      </c>
      <c r="BI51" s="81"/>
      <c r="BJ51" s="81"/>
      <c r="BK51" s="86"/>
      <c r="BL51" s="86"/>
      <c r="BM51" s="87"/>
      <c r="BN51" s="88"/>
      <c r="BO51" s="88"/>
      <c r="BP51" s="88"/>
      <c r="BQ51" s="89"/>
      <c r="BR51" s="88"/>
      <c r="BS51" s="88"/>
      <c r="BT51" s="87"/>
      <c r="BU51" s="90"/>
      <c r="BV51" s="90"/>
      <c r="BW51" s="90"/>
      <c r="BX51" s="90"/>
      <c r="BY51" s="90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99"/>
      <c r="CL51" s="102"/>
      <c r="CM51" s="102"/>
      <c r="CN51" s="99"/>
      <c r="CO51" s="102"/>
      <c r="CP51" s="102"/>
      <c r="CQ51" s="99"/>
      <c r="CR51" s="102"/>
      <c r="CS51" s="99"/>
      <c r="CT51" s="99"/>
      <c r="CU51" s="102"/>
      <c r="CV51" s="99"/>
      <c r="CW51" s="102"/>
      <c r="CX51" s="103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</row>
    <row r="52" spans="2:153" s="4" customFormat="1" ht="18" customHeight="1" thickBot="1">
      <c r="B52" s="129">
        <v>27</v>
      </c>
      <c r="C52" s="130"/>
      <c r="D52" s="138" t="str">
        <f>$P$15</f>
        <v>A</v>
      </c>
      <c r="E52" s="138"/>
      <c r="F52" s="138"/>
      <c r="G52" s="130"/>
      <c r="H52" s="130"/>
      <c r="I52" s="130"/>
      <c r="J52" s="121">
        <f>J50+$U$10*$X$10+$AL$10</f>
        <v>0.5249999999999997</v>
      </c>
      <c r="K52" s="121"/>
      <c r="L52" s="121"/>
      <c r="M52" s="121"/>
      <c r="N52" s="121"/>
      <c r="O52" s="157" t="str">
        <f>D20</f>
        <v>A6</v>
      </c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49" t="s">
        <v>19</v>
      </c>
      <c r="AF52" s="157" t="str">
        <f>D21</f>
        <v>A4</v>
      </c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8"/>
      <c r="AW52" s="144"/>
      <c r="AX52" s="145"/>
      <c r="AY52" s="49" t="s">
        <v>18</v>
      </c>
      <c r="AZ52" s="145"/>
      <c r="BA52" s="146"/>
      <c r="BB52" s="147"/>
      <c r="BC52" s="148"/>
      <c r="BD52" s="65"/>
      <c r="BE52" s="66"/>
      <c r="BF52" s="70" t="str">
        <f t="shared" si="0"/>
        <v>0</v>
      </c>
      <c r="BG52" s="97"/>
      <c r="BH52" s="97" t="str">
        <f t="shared" si="1"/>
        <v>0</v>
      </c>
      <c r="BI52" s="81"/>
      <c r="BJ52" s="81"/>
      <c r="BK52" s="86"/>
      <c r="BL52" s="86"/>
      <c r="BM52" s="87"/>
      <c r="BN52" s="88"/>
      <c r="BO52" s="88"/>
      <c r="BP52" s="88"/>
      <c r="BQ52" s="89"/>
      <c r="BR52" s="88"/>
      <c r="BS52" s="88"/>
      <c r="BT52" s="87"/>
      <c r="BU52" s="90"/>
      <c r="BV52" s="90"/>
      <c r="BW52" s="90"/>
      <c r="BX52" s="90"/>
      <c r="BY52" s="90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99"/>
      <c r="CL52" s="102"/>
      <c r="CM52" s="102"/>
      <c r="CN52" s="99"/>
      <c r="CO52" s="102"/>
      <c r="CP52" s="102"/>
      <c r="CQ52" s="99"/>
      <c r="CR52" s="102"/>
      <c r="CS52" s="99"/>
      <c r="CT52" s="99"/>
      <c r="CU52" s="102"/>
      <c r="CV52" s="99"/>
      <c r="CW52" s="102"/>
      <c r="CX52" s="103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</row>
    <row r="53" spans="2:153" s="4" customFormat="1" ht="18" customHeight="1">
      <c r="B53" s="125">
        <v>28</v>
      </c>
      <c r="C53" s="126"/>
      <c r="D53" s="139" t="str">
        <f>$AS$15</f>
        <v>B</v>
      </c>
      <c r="E53" s="139"/>
      <c r="F53" s="139"/>
      <c r="G53" s="126"/>
      <c r="H53" s="126"/>
      <c r="I53" s="126"/>
      <c r="J53" s="122">
        <f>J52</f>
        <v>0.5249999999999997</v>
      </c>
      <c r="K53" s="123"/>
      <c r="L53" s="123"/>
      <c r="M53" s="123"/>
      <c r="N53" s="124"/>
      <c r="O53" s="161" t="str">
        <f>AG20</f>
        <v>B5</v>
      </c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1" t="s">
        <v>19</v>
      </c>
      <c r="AF53" s="162" t="str">
        <f>AG17</f>
        <v>B2</v>
      </c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91"/>
      <c r="AW53" s="224"/>
      <c r="AX53" s="225"/>
      <c r="AY53" s="11" t="s">
        <v>18</v>
      </c>
      <c r="AZ53" s="225"/>
      <c r="BA53" s="226"/>
      <c r="BB53" s="222"/>
      <c r="BC53" s="223"/>
      <c r="BD53" s="65"/>
      <c r="BE53" s="66"/>
      <c r="BF53" s="70" t="str">
        <f t="shared" si="0"/>
        <v>0</v>
      </c>
      <c r="BG53" s="97"/>
      <c r="BH53" s="97" t="str">
        <f t="shared" si="1"/>
        <v>0</v>
      </c>
      <c r="BI53" s="81"/>
      <c r="BJ53" s="81"/>
      <c r="BK53" s="86"/>
      <c r="BL53" s="86"/>
      <c r="BM53" s="87"/>
      <c r="BN53" s="88"/>
      <c r="BO53" s="88"/>
      <c r="BP53" s="88"/>
      <c r="BQ53" s="89"/>
      <c r="BR53" s="88"/>
      <c r="BS53" s="88"/>
      <c r="BT53" s="87"/>
      <c r="BU53" s="90"/>
      <c r="BV53" s="90"/>
      <c r="BW53" s="90"/>
      <c r="BX53" s="90"/>
      <c r="BY53" s="90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99"/>
      <c r="CL53" s="102"/>
      <c r="CM53" s="102"/>
      <c r="CN53" s="99"/>
      <c r="CO53" s="102"/>
      <c r="CP53" s="102"/>
      <c r="CQ53" s="99"/>
      <c r="CR53" s="102"/>
      <c r="CS53" s="99"/>
      <c r="CT53" s="99"/>
      <c r="CU53" s="102"/>
      <c r="CV53" s="99"/>
      <c r="CW53" s="102"/>
      <c r="CX53" s="103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</row>
    <row r="54" spans="2:153" s="4" customFormat="1" ht="18" customHeight="1">
      <c r="B54" s="127">
        <v>29</v>
      </c>
      <c r="C54" s="128"/>
      <c r="D54" s="133" t="str">
        <f>$AS$15</f>
        <v>B</v>
      </c>
      <c r="E54" s="133"/>
      <c r="F54" s="134"/>
      <c r="G54" s="128"/>
      <c r="H54" s="128"/>
      <c r="I54" s="142"/>
      <c r="J54" s="132">
        <f>J52+$U$10*$X$10+$AL$10</f>
        <v>0.533333333333333</v>
      </c>
      <c r="K54" s="132"/>
      <c r="L54" s="132"/>
      <c r="M54" s="132"/>
      <c r="N54" s="132"/>
      <c r="O54" s="252" t="str">
        <f>$AG$16</f>
        <v>B1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50" t="s">
        <v>19</v>
      </c>
      <c r="AF54" s="149" t="str">
        <f>$AG$18</f>
        <v>B3</v>
      </c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50"/>
      <c r="AW54" s="151"/>
      <c r="AX54" s="140"/>
      <c r="AY54" s="50" t="s">
        <v>18</v>
      </c>
      <c r="AZ54" s="140"/>
      <c r="BA54" s="141"/>
      <c r="BB54" s="142"/>
      <c r="BC54" s="143"/>
      <c r="BD54" s="65"/>
      <c r="BE54" s="66"/>
      <c r="BF54" s="70" t="str">
        <f t="shared" si="0"/>
        <v>0</v>
      </c>
      <c r="BG54" s="97" t="s">
        <v>18</v>
      </c>
      <c r="BH54" s="97" t="str">
        <f t="shared" si="1"/>
        <v>0</v>
      </c>
      <c r="BI54" s="81"/>
      <c r="BJ54" s="81"/>
      <c r="BK54" s="86"/>
      <c r="BL54" s="86"/>
      <c r="BM54" s="91"/>
      <c r="BN54" s="91"/>
      <c r="BO54" s="91"/>
      <c r="BP54" s="91"/>
      <c r="BQ54" s="91"/>
      <c r="BR54" s="91"/>
      <c r="BS54" s="88"/>
      <c r="BT54" s="81"/>
      <c r="BU54" s="82"/>
      <c r="BV54" s="83"/>
      <c r="BW54" s="83"/>
      <c r="BX54" s="83"/>
      <c r="BY54" s="83"/>
      <c r="BZ54" s="98"/>
      <c r="CA54" s="98"/>
      <c r="CB54" s="98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</row>
    <row r="55" spans="2:153" s="4" customFormat="1" ht="18" customHeight="1" thickBot="1">
      <c r="B55" s="129">
        <v>30</v>
      </c>
      <c r="C55" s="130"/>
      <c r="D55" s="135" t="str">
        <f>$AS$15</f>
        <v>B</v>
      </c>
      <c r="E55" s="135"/>
      <c r="F55" s="136"/>
      <c r="G55" s="130"/>
      <c r="H55" s="130"/>
      <c r="I55" s="147"/>
      <c r="J55" s="114">
        <f>J54</f>
        <v>0.533333333333333</v>
      </c>
      <c r="K55" s="115"/>
      <c r="L55" s="115"/>
      <c r="M55" s="115"/>
      <c r="N55" s="116"/>
      <c r="O55" s="259" t="str">
        <f>AG19</f>
        <v>B6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49" t="s">
        <v>19</v>
      </c>
      <c r="AF55" s="157" t="str">
        <f>$AG$21</f>
        <v>B4</v>
      </c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8"/>
      <c r="AW55" s="144"/>
      <c r="AX55" s="145"/>
      <c r="AY55" s="49" t="s">
        <v>18</v>
      </c>
      <c r="AZ55" s="145"/>
      <c r="BA55" s="146"/>
      <c r="BB55" s="147"/>
      <c r="BC55" s="148"/>
      <c r="BD55" s="65"/>
      <c r="BE55" s="66"/>
      <c r="BF55" s="70" t="str">
        <f t="shared" si="0"/>
        <v>0</v>
      </c>
      <c r="BG55" s="97" t="s">
        <v>18</v>
      </c>
      <c r="BH55" s="97" t="str">
        <f t="shared" si="1"/>
        <v>0</v>
      </c>
      <c r="BI55" s="81"/>
      <c r="BJ55" s="81"/>
      <c r="BK55" s="81"/>
      <c r="BL55" s="81"/>
      <c r="BM55" s="87" t="str">
        <f>$AG$19</f>
        <v>B6</v>
      </c>
      <c r="BN55" s="88">
        <f>COUNT($AZ$31,$AW$36,$AZ$42,$AW$48,$AW$55)</f>
        <v>0</v>
      </c>
      <c r="BO55" s="88">
        <f>SUM($BH$31,$BF$36,$BH$42,$BF$48,$BF$55)</f>
        <v>0</v>
      </c>
      <c r="BP55" s="88">
        <f>SUM($AZ$31,$AW$36,$AZ$42,$AW$48,$AW$55)</f>
        <v>0</v>
      </c>
      <c r="BQ55" s="89" t="s">
        <v>18</v>
      </c>
      <c r="BR55" s="88">
        <f>SUM($AW$31,$AZ$36,$AW$42,$AZ$48,$AZ$55)</f>
        <v>0</v>
      </c>
      <c r="BS55" s="88">
        <f aca="true" t="shared" si="3" ref="BS55:BS60">SUM(BP55-BR55)</f>
        <v>0</v>
      </c>
      <c r="BT55" s="81"/>
      <c r="BU55" s="82"/>
      <c r="BV55" s="83"/>
      <c r="BW55" s="83"/>
      <c r="BX55" s="83"/>
      <c r="BY55" s="83"/>
      <c r="BZ55" s="98"/>
      <c r="CA55" s="98"/>
      <c r="CB55" s="98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</row>
    <row r="56" spans="2:153" s="4" customFormat="1" ht="18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 s="270"/>
      <c r="AX56" s="270"/>
      <c r="AY56" s="33"/>
      <c r="AZ56" s="270"/>
      <c r="BA56" s="270"/>
      <c r="BB56" s="38"/>
      <c r="BC56" s="39"/>
      <c r="BD56" s="65"/>
      <c r="BE56" s="66"/>
      <c r="BF56" s="70"/>
      <c r="BG56" s="97"/>
      <c r="BH56" s="97"/>
      <c r="BI56" s="81"/>
      <c r="BJ56" s="84"/>
      <c r="BK56" s="84"/>
      <c r="BL56" s="84"/>
      <c r="BM56" s="87" t="str">
        <f>$AG$20</f>
        <v>B5</v>
      </c>
      <c r="BN56" s="88">
        <f>COUNT($AW$31,$AZ$37,$AW$41,$AZ$47,$AW$53)</f>
        <v>0</v>
      </c>
      <c r="BO56" s="88">
        <f>SUM($BF$31,$BH$37,$BF$41,$BH$47,$BF$53)</f>
        <v>0</v>
      </c>
      <c r="BP56" s="88">
        <f>SUM($AW$31,$AZ$37,$AW$41,$AZ$47,$AW$53)</f>
        <v>0</v>
      </c>
      <c r="BQ56" s="89" t="s">
        <v>18</v>
      </c>
      <c r="BR56" s="88">
        <f>SUM($AZ$31,$AW$37,$AZ$41,$AW$47,$AZ$53)</f>
        <v>0</v>
      </c>
      <c r="BS56" s="88">
        <f t="shared" si="3"/>
        <v>0</v>
      </c>
      <c r="BT56" s="81"/>
      <c r="BU56" s="82"/>
      <c r="BV56" s="83"/>
      <c r="BW56" s="83"/>
      <c r="BX56" s="83"/>
      <c r="BY56" s="83"/>
      <c r="BZ56" s="98"/>
      <c r="CA56" s="98"/>
      <c r="CB56" s="98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</row>
    <row r="57" spans="2:153" s="4" customFormat="1" ht="18" customHeight="1">
      <c r="B57" s="1" t="s">
        <v>26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 s="27"/>
      <c r="BD57" s="65"/>
      <c r="BE57" s="66"/>
      <c r="BF57" s="70"/>
      <c r="BG57" s="97"/>
      <c r="BH57" s="97"/>
      <c r="BI57" s="81"/>
      <c r="BJ57" s="81"/>
      <c r="BK57" s="86"/>
      <c r="BL57" s="86"/>
      <c r="BM57" s="87" t="str">
        <f>$AG$21</f>
        <v>B4</v>
      </c>
      <c r="BN57" s="88">
        <f>COUNT($AZ$30,$AW$37,$AZ$43,$AZ$49,$AZ$55)</f>
        <v>0</v>
      </c>
      <c r="BO57" s="88">
        <f>SUM($BH$30,$BF$37,$BH$43,$BH$49,$BH$55)</f>
        <v>0</v>
      </c>
      <c r="BP57" s="88">
        <f>SUM($AZ$30,$AW$37,$AZ$43,$AZ$49,$AZ$55)</f>
        <v>0</v>
      </c>
      <c r="BQ57" s="89" t="s">
        <v>18</v>
      </c>
      <c r="BR57" s="88">
        <f>SUM($AW$30,$AZ$37,$AW$43,$AW$49,$AW$55)</f>
        <v>0</v>
      </c>
      <c r="BS57" s="88">
        <f t="shared" si="3"/>
        <v>0</v>
      </c>
      <c r="BT57" s="81"/>
      <c r="BU57" s="82"/>
      <c r="BV57" s="83"/>
      <c r="BW57" s="83"/>
      <c r="BX57" s="83"/>
      <c r="BY57" s="83"/>
      <c r="BZ57" s="98"/>
      <c r="CA57" s="98"/>
      <c r="CB57" s="98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</row>
    <row r="58" spans="2:153" s="4" customFormat="1" ht="18" customHeight="1" thickBo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 s="27"/>
      <c r="BD58" s="65"/>
      <c r="BE58" s="66"/>
      <c r="BF58" s="70"/>
      <c r="BG58" s="70"/>
      <c r="BH58" s="70"/>
      <c r="BI58" s="66"/>
      <c r="BJ58" s="66"/>
      <c r="BK58" s="71"/>
      <c r="BL58" s="86"/>
      <c r="BM58" s="87" t="str">
        <f>$AG$18</f>
        <v>B3</v>
      </c>
      <c r="BN58" s="88">
        <f>COUNT($AW$30,$AZ$35,$AW$42,$AW$47,$AZ$54)</f>
        <v>0</v>
      </c>
      <c r="BO58" s="88">
        <f>SUM($BF$30,$BH$35,$BF$42,$BF$47,$BH$54)</f>
        <v>0</v>
      </c>
      <c r="BP58" s="88">
        <f>SUM($AW$30,$AZ$35,$AW$42,$AW$47,$AZ$54)</f>
        <v>0</v>
      </c>
      <c r="BQ58" s="89" t="s">
        <v>18</v>
      </c>
      <c r="BR58" s="88">
        <f>SUM($AZ$30,$AW$35,$AZ42,$AZ$47,$AW$54)</f>
        <v>0</v>
      </c>
      <c r="BS58" s="88">
        <f t="shared" si="3"/>
        <v>0</v>
      </c>
      <c r="BT58" s="81"/>
      <c r="BU58" s="82"/>
      <c r="BV58" s="83"/>
      <c r="BW58" s="83"/>
      <c r="BX58" s="83"/>
      <c r="BY58" s="31"/>
      <c r="BZ58" s="34"/>
      <c r="CA58" s="34"/>
      <c r="CB58" s="34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</row>
    <row r="59" spans="2:153" s="4" customFormat="1" ht="18" customHeight="1" thickBot="1">
      <c r="B59"/>
      <c r="C59"/>
      <c r="D59"/>
      <c r="E59" s="168" t="s">
        <v>47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70" t="str">
        <f>P15</f>
        <v>A</v>
      </c>
      <c r="U59" s="170"/>
      <c r="V59" s="170"/>
      <c r="W59" s="170"/>
      <c r="X59" s="170"/>
      <c r="Y59" s="170"/>
      <c r="Z59" s="170"/>
      <c r="AA59" s="170"/>
      <c r="AB59" s="170"/>
      <c r="AC59" s="170"/>
      <c r="AD59" s="171"/>
      <c r="AE59" s="264" t="s">
        <v>32</v>
      </c>
      <c r="AF59" s="265"/>
      <c r="AG59" s="266"/>
      <c r="AH59" s="264" t="s">
        <v>23</v>
      </c>
      <c r="AI59" s="265"/>
      <c r="AJ59" s="266"/>
      <c r="AK59" s="264" t="s">
        <v>24</v>
      </c>
      <c r="AL59" s="265"/>
      <c r="AM59" s="265"/>
      <c r="AN59" s="265"/>
      <c r="AO59" s="266"/>
      <c r="AP59" s="264" t="s">
        <v>25</v>
      </c>
      <c r="AQ59" s="265"/>
      <c r="AR59" s="266"/>
      <c r="AS59"/>
      <c r="AT59"/>
      <c r="AU59"/>
      <c r="AV59"/>
      <c r="AW59"/>
      <c r="AX59"/>
      <c r="AY59"/>
      <c r="AZ59"/>
      <c r="BA59"/>
      <c r="BB59"/>
      <c r="BC59" s="27"/>
      <c r="BD59" s="65"/>
      <c r="BE59" s="66"/>
      <c r="BF59" s="70"/>
      <c r="BG59" s="70"/>
      <c r="BH59" s="70"/>
      <c r="BI59" s="66"/>
      <c r="BJ59" s="66"/>
      <c r="BK59" s="71"/>
      <c r="BL59" s="86"/>
      <c r="BM59" s="87" t="str">
        <f>$AG$17</f>
        <v>B2</v>
      </c>
      <c r="BN59" s="88">
        <f>COUNT($AZ$29,$AW$35,$AW$43,$AZ$48,$AZ$53)</f>
        <v>0</v>
      </c>
      <c r="BO59" s="88">
        <f>SUM($BH$29,$BF$35,$BF$43,$BH$48,$BH$53)</f>
        <v>0</v>
      </c>
      <c r="BP59" s="88">
        <f>SUM($AZ$29,$AW$35,$AW$43,$AZ$48,$AZ$53)</f>
        <v>0</v>
      </c>
      <c r="BQ59" s="89" t="s">
        <v>18</v>
      </c>
      <c r="BR59" s="88">
        <f>SUM($AW$29,$AZ$35,$AZ$43,$AW$48,$AW$53)</f>
        <v>0</v>
      </c>
      <c r="BS59" s="88">
        <f t="shared" si="3"/>
        <v>0</v>
      </c>
      <c r="BT59" s="81"/>
      <c r="BU59" s="82"/>
      <c r="BV59" s="83"/>
      <c r="BW59" s="83"/>
      <c r="BX59" s="83"/>
      <c r="BY59" s="31"/>
      <c r="BZ59" s="34"/>
      <c r="CA59" s="34"/>
      <c r="CB59" s="34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</row>
    <row r="60" spans="2:153" s="4" customFormat="1" ht="18" customHeight="1">
      <c r="B60"/>
      <c r="C60"/>
      <c r="D60"/>
      <c r="E60" s="206" t="s">
        <v>8</v>
      </c>
      <c r="F60" s="199"/>
      <c r="G60" s="207">
        <f>IF(ISBLANK($AZ$27),"",$BM$35)</f>
      </c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8"/>
      <c r="AE60" s="196">
        <f>IF($BN$35=0,"",$BN$35)</f>
      </c>
      <c r="AF60" s="197"/>
      <c r="AG60" s="198"/>
      <c r="AH60" s="196">
        <f>IF($BO$35="","",$BO$35)</f>
        <v>0</v>
      </c>
      <c r="AI60" s="197"/>
      <c r="AJ60" s="198"/>
      <c r="AK60" s="199">
        <f>IF($BP$35=0,"",$BP$35)</f>
      </c>
      <c r="AL60" s="199"/>
      <c r="AM60" s="52" t="s">
        <v>18</v>
      </c>
      <c r="AN60" s="199">
        <f>IF($BR$35=0,"",$BR$35)</f>
      </c>
      <c r="AO60" s="199"/>
      <c r="AP60" s="200">
        <f>IF(AZ55="","",$BS$35)</f>
      </c>
      <c r="AQ60" s="201"/>
      <c r="AR60" s="202"/>
      <c r="AS60"/>
      <c r="AT60"/>
      <c r="AU60"/>
      <c r="AV60"/>
      <c r="AW60"/>
      <c r="AX60"/>
      <c r="AY60"/>
      <c r="AZ60"/>
      <c r="BA60"/>
      <c r="BB60"/>
      <c r="BC60" s="27"/>
      <c r="BD60" s="65"/>
      <c r="BE60" s="66"/>
      <c r="BF60" s="70"/>
      <c r="BG60" s="70"/>
      <c r="BH60" s="70"/>
      <c r="BI60" s="66"/>
      <c r="BJ60" s="66"/>
      <c r="BK60" s="71"/>
      <c r="BL60" s="86"/>
      <c r="BM60" s="87" t="str">
        <f>$AG$16</f>
        <v>B1</v>
      </c>
      <c r="BN60" s="88">
        <f>COUNT($AW$29,$AZ$36,$AZ$41,$AW$49,$AW$54)</f>
        <v>0</v>
      </c>
      <c r="BO60" s="88">
        <f>SUM($BF$29,$BH$36,$BH$41,$BF$49,$BF$54)</f>
        <v>0</v>
      </c>
      <c r="BP60" s="88">
        <f>SUM($AW$29,$AZ$36,$AZ$41,$AW$49,$AW$54)</f>
        <v>0</v>
      </c>
      <c r="BQ60" s="89" t="s">
        <v>18</v>
      </c>
      <c r="BR60" s="88">
        <f>SUM($AZ$29,$AW$36,$AW$41,$AZ$49,$AZ$54)</f>
        <v>0</v>
      </c>
      <c r="BS60" s="88">
        <f t="shared" si="3"/>
        <v>0</v>
      </c>
      <c r="BT60" s="81"/>
      <c r="BU60" s="82"/>
      <c r="BV60" s="83"/>
      <c r="BW60" s="83"/>
      <c r="BX60" s="83"/>
      <c r="BY60" s="31"/>
      <c r="BZ60" s="34"/>
      <c r="CA60" s="34"/>
      <c r="CB60" s="34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</row>
    <row r="61" spans="2:153" s="4" customFormat="1" ht="18" customHeight="1">
      <c r="B61"/>
      <c r="C61"/>
      <c r="D61"/>
      <c r="E61" s="192" t="s">
        <v>9</v>
      </c>
      <c r="F61" s="178"/>
      <c r="G61" s="189">
        <f>IF(ISBLANK($AZ$27),"",$BM$36)</f>
      </c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90"/>
      <c r="AE61" s="193">
        <f>IF($BN$36=0,"",$BN$36)</f>
      </c>
      <c r="AF61" s="194"/>
      <c r="AG61" s="195"/>
      <c r="AH61" s="193">
        <f>IF($BO$36="","",$BO$36)</f>
        <v>0</v>
      </c>
      <c r="AI61" s="194"/>
      <c r="AJ61" s="195"/>
      <c r="AK61" s="178">
        <f>IF($BP$36=0,"",$BP$36)</f>
      </c>
      <c r="AL61" s="178"/>
      <c r="AM61" s="9" t="s">
        <v>18</v>
      </c>
      <c r="AN61" s="178">
        <f>IF($BR$36=0,"",$BR$36)</f>
      </c>
      <c r="AO61" s="178"/>
      <c r="AP61" s="163">
        <f>IF(AZ55="","",$BS$36)</f>
      </c>
      <c r="AQ61" s="164"/>
      <c r="AR61" s="165"/>
      <c r="AS61"/>
      <c r="AT61"/>
      <c r="AU61"/>
      <c r="AV61"/>
      <c r="AW61"/>
      <c r="AX61"/>
      <c r="AY61"/>
      <c r="AZ61"/>
      <c r="BA61"/>
      <c r="BB61"/>
      <c r="BC61" s="27"/>
      <c r="BD61" s="65"/>
      <c r="BE61" s="66"/>
      <c r="BF61" s="70"/>
      <c r="BG61" s="70"/>
      <c r="BH61" s="70"/>
      <c r="BI61" s="66"/>
      <c r="BJ61" s="66"/>
      <c r="BK61" s="71"/>
      <c r="BL61" s="86"/>
      <c r="BM61" s="92"/>
      <c r="BN61" s="93"/>
      <c r="BO61" s="93"/>
      <c r="BP61" s="94"/>
      <c r="BQ61" s="93"/>
      <c r="BR61" s="93"/>
      <c r="BS61" s="81"/>
      <c r="BT61" s="81"/>
      <c r="BU61" s="82"/>
      <c r="BV61" s="83"/>
      <c r="BW61" s="83"/>
      <c r="BX61" s="83"/>
      <c r="BY61" s="31"/>
      <c r="BZ61" s="34"/>
      <c r="CA61" s="34"/>
      <c r="CB61" s="34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</row>
    <row r="62" spans="2:153" s="4" customFormat="1" ht="18" customHeight="1">
      <c r="B62"/>
      <c r="C62"/>
      <c r="D62"/>
      <c r="E62" s="192" t="s">
        <v>10</v>
      </c>
      <c r="F62" s="178"/>
      <c r="G62" s="189">
        <f>IF(ISBLANK($AZ$27),"",$BM$37)</f>
      </c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90"/>
      <c r="AE62" s="193">
        <f>IF($BN$37=0,"",$BN$37)</f>
      </c>
      <c r="AF62" s="194"/>
      <c r="AG62" s="195"/>
      <c r="AH62" s="193">
        <f>IF($BO$37="","",$BO$37)</f>
        <v>0</v>
      </c>
      <c r="AI62" s="194"/>
      <c r="AJ62" s="195"/>
      <c r="AK62" s="178">
        <f>IF($BP$37=0,"",$BP$37)</f>
      </c>
      <c r="AL62" s="178"/>
      <c r="AM62" s="9" t="s">
        <v>18</v>
      </c>
      <c r="AN62" s="178">
        <f>IF($BR$37=0,"",$BR$37)</f>
      </c>
      <c r="AO62" s="178"/>
      <c r="AP62" s="163">
        <f>IF(AZ55="","",$BS$37)</f>
      </c>
      <c r="AQ62" s="164"/>
      <c r="AR62" s="165"/>
      <c r="AS62"/>
      <c r="AT62"/>
      <c r="AU62"/>
      <c r="AV62"/>
      <c r="AW62"/>
      <c r="AX62"/>
      <c r="AY62"/>
      <c r="AZ62"/>
      <c r="BA62"/>
      <c r="BB62"/>
      <c r="BC62" s="27"/>
      <c r="BD62" s="65"/>
      <c r="BE62" s="66"/>
      <c r="BF62" s="70"/>
      <c r="BG62" s="70"/>
      <c r="BH62" s="70"/>
      <c r="BI62" s="66"/>
      <c r="BJ62" s="66"/>
      <c r="BK62" s="66"/>
      <c r="BL62" s="81"/>
      <c r="BM62" s="81"/>
      <c r="BN62" s="81"/>
      <c r="BO62" s="81"/>
      <c r="BP62" s="81"/>
      <c r="BQ62" s="81"/>
      <c r="BR62" s="81"/>
      <c r="BS62" s="81"/>
      <c r="BT62" s="81"/>
      <c r="BU62" s="82"/>
      <c r="BV62" s="83"/>
      <c r="BW62" s="83"/>
      <c r="BX62" s="83"/>
      <c r="BY62" s="31"/>
      <c r="BZ62" s="34"/>
      <c r="CA62" s="34"/>
      <c r="CB62" s="34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</row>
    <row r="63" spans="5:153" ht="18" customHeight="1">
      <c r="E63" s="192" t="s">
        <v>11</v>
      </c>
      <c r="F63" s="178"/>
      <c r="G63" s="189">
        <f>IF(ISBLANK($AZ$27),"",$BM$38)</f>
      </c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90"/>
      <c r="AE63" s="193">
        <f>IF($BN$38=0,"",$BN$38)</f>
      </c>
      <c r="AF63" s="194"/>
      <c r="AG63" s="195"/>
      <c r="AH63" s="193">
        <f>IF($BO$38="","",$BO$38)</f>
        <v>0</v>
      </c>
      <c r="AI63" s="194"/>
      <c r="AJ63" s="195"/>
      <c r="AK63" s="178">
        <f>IF($BP$38=0,"",$BP$38)</f>
      </c>
      <c r="AL63" s="178"/>
      <c r="AM63" s="9" t="s">
        <v>18</v>
      </c>
      <c r="AN63" s="178">
        <f>IF($BR$38=0,"",$BR$38)</f>
      </c>
      <c r="AO63" s="178"/>
      <c r="AP63" s="163">
        <f>IF(AZ55="","",$BS$38)</f>
      </c>
      <c r="AQ63" s="164"/>
      <c r="AR63" s="165"/>
      <c r="BF63" s="70"/>
      <c r="BG63" s="70"/>
      <c r="BH63" s="70"/>
      <c r="BL63" s="84"/>
      <c r="BM63" s="85"/>
      <c r="BN63" s="85"/>
      <c r="BO63" s="85"/>
      <c r="BP63" s="85"/>
      <c r="BQ63" s="85"/>
      <c r="BR63" s="85"/>
      <c r="BS63" s="85"/>
      <c r="BT63" s="85"/>
      <c r="BU63" s="95"/>
      <c r="BV63" s="96"/>
      <c r="BW63" s="96"/>
      <c r="BX63" s="96"/>
      <c r="CP63" s="36"/>
      <c r="CQ63" s="36"/>
      <c r="CR63" s="36"/>
      <c r="CS63" s="36"/>
      <c r="CT63" s="36"/>
      <c r="CU63" s="36"/>
      <c r="CV63" s="36"/>
      <c r="CW63" s="36"/>
      <c r="CX63" s="3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</row>
    <row r="64" spans="5:153" ht="18" customHeight="1">
      <c r="E64" s="192" t="s">
        <v>12</v>
      </c>
      <c r="F64" s="178"/>
      <c r="G64" s="189">
        <f>IF(ISBLANK($AZ$27),"",$BM$39)</f>
      </c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90"/>
      <c r="AE64" s="193">
        <f>IF($BN$39=0,"",$BN$39)</f>
      </c>
      <c r="AF64" s="194"/>
      <c r="AG64" s="195"/>
      <c r="AH64" s="193">
        <f>IF($BO$39="","",$BO$39)</f>
        <v>0</v>
      </c>
      <c r="AI64" s="194"/>
      <c r="AJ64" s="195"/>
      <c r="AK64" s="178">
        <f>IF($BP$39=0,"",$BP$39)</f>
      </c>
      <c r="AL64" s="178"/>
      <c r="AM64" s="9" t="s">
        <v>18</v>
      </c>
      <c r="AN64" s="178">
        <f>IF($BR$39=0,"",$BR$39)</f>
      </c>
      <c r="AO64" s="178"/>
      <c r="AP64" s="304">
        <f>IF(AZ55="","",AK64-AN64)</f>
      </c>
      <c r="AQ64" s="305"/>
      <c r="AR64" s="306"/>
      <c r="BF64" s="70"/>
      <c r="BG64" s="70"/>
      <c r="BH64" s="70"/>
      <c r="CP64" s="36"/>
      <c r="CQ64" s="36"/>
      <c r="CR64" s="36"/>
      <c r="CS64" s="36"/>
      <c r="CT64" s="36"/>
      <c r="CU64" s="36"/>
      <c r="CV64" s="36"/>
      <c r="CW64" s="36"/>
      <c r="CX64" s="3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</row>
    <row r="65" spans="5:153" ht="18" customHeight="1" thickBot="1">
      <c r="E65" s="293" t="s">
        <v>29</v>
      </c>
      <c r="F65" s="294"/>
      <c r="G65" s="295">
        <f>IF(ISBLANK($AZ$27),"",$BM$40)</f>
      </c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6"/>
      <c r="AE65" s="297">
        <f>IF($BN$40=0,"",$BN$40)</f>
      </c>
      <c r="AF65" s="298"/>
      <c r="AG65" s="299"/>
      <c r="AH65" s="297">
        <f>IF($BO$40="","",$BO$40)</f>
        <v>0</v>
      </c>
      <c r="AI65" s="298"/>
      <c r="AJ65" s="299"/>
      <c r="AK65" s="300">
        <f>IF($BP$40=0,"",$BP$40)</f>
      </c>
      <c r="AL65" s="300"/>
      <c r="AM65" s="51" t="s">
        <v>18</v>
      </c>
      <c r="AN65" s="300">
        <f>IF($BR$40=0,"",$BR$40)</f>
      </c>
      <c r="AO65" s="300"/>
      <c r="AP65" s="301">
        <f>IF(AZ55="","",AK65-AN65)</f>
      </c>
      <c r="AQ65" s="302"/>
      <c r="AR65" s="303"/>
      <c r="BF65" s="70"/>
      <c r="BG65" s="70"/>
      <c r="BH65" s="70"/>
      <c r="CP65" s="36"/>
      <c r="CQ65" s="36"/>
      <c r="CR65" s="36"/>
      <c r="CS65" s="36"/>
      <c r="CT65" s="36"/>
      <c r="CU65" s="36"/>
      <c r="CV65" s="36"/>
      <c r="CW65" s="36"/>
      <c r="CX65" s="3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</row>
    <row r="66" spans="94:120" ht="18" customHeight="1" thickBot="1">
      <c r="CP66" s="36"/>
      <c r="CQ66" s="36"/>
      <c r="CR66" s="36"/>
      <c r="CS66" s="36"/>
      <c r="CT66" s="36"/>
      <c r="CU66" s="36"/>
      <c r="CV66" s="36"/>
      <c r="CW66" s="36"/>
      <c r="CX66" s="3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5:120" ht="18" customHeight="1" thickBot="1">
      <c r="E67" s="257" t="s">
        <v>47</v>
      </c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3" t="str">
        <f>AS15</f>
        <v>B</v>
      </c>
      <c r="U67" s="253"/>
      <c r="V67" s="253"/>
      <c r="W67" s="253"/>
      <c r="X67" s="253"/>
      <c r="Y67" s="253"/>
      <c r="Z67" s="253"/>
      <c r="AA67" s="253"/>
      <c r="AB67" s="253"/>
      <c r="AC67" s="253"/>
      <c r="AD67" s="254"/>
      <c r="AE67" s="267" t="s">
        <v>32</v>
      </c>
      <c r="AF67" s="268"/>
      <c r="AG67" s="269"/>
      <c r="AH67" s="267" t="s">
        <v>23</v>
      </c>
      <c r="AI67" s="268"/>
      <c r="AJ67" s="269"/>
      <c r="AK67" s="267" t="s">
        <v>24</v>
      </c>
      <c r="AL67" s="268"/>
      <c r="AM67" s="268"/>
      <c r="AN67" s="268"/>
      <c r="AO67" s="269"/>
      <c r="AP67" s="267" t="s">
        <v>25</v>
      </c>
      <c r="AQ67" s="268"/>
      <c r="AR67" s="269"/>
      <c r="CP67" s="36"/>
      <c r="CQ67" s="36"/>
      <c r="CR67" s="36"/>
      <c r="CS67" s="36"/>
      <c r="CT67" s="36"/>
      <c r="CU67" s="36"/>
      <c r="CV67" s="36"/>
      <c r="CW67" s="36"/>
      <c r="CX67" s="3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5:120" ht="18" customHeight="1">
      <c r="E68" s="206" t="s">
        <v>8</v>
      </c>
      <c r="F68" s="199"/>
      <c r="G68" s="207">
        <f>IF(ISBLANK($AZ$30),"",$BM$55)</f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8"/>
      <c r="AE68" s="196">
        <f>IF($BN$55=0,"",$BN$55)</f>
      </c>
      <c r="AF68" s="197"/>
      <c r="AG68" s="198"/>
      <c r="AH68" s="196">
        <f>IF($BO$55="","",$BO$55)</f>
        <v>0</v>
      </c>
      <c r="AI68" s="197"/>
      <c r="AJ68" s="198"/>
      <c r="AK68" s="199">
        <f>IF($BP$55=0,"",$BP$55)</f>
      </c>
      <c r="AL68" s="199"/>
      <c r="AM68" s="52" t="s">
        <v>18</v>
      </c>
      <c r="AN68" s="199">
        <f>IF($BR$55=0,"",$BR$55)</f>
      </c>
      <c r="AO68" s="199"/>
      <c r="AP68" s="200">
        <f>IF(AZ55="","",$BS$55)</f>
      </c>
      <c r="AQ68" s="201"/>
      <c r="AR68" s="202"/>
      <c r="CP68" s="36"/>
      <c r="CQ68" s="36"/>
      <c r="CR68" s="36"/>
      <c r="CS68" s="36"/>
      <c r="CT68" s="36"/>
      <c r="CU68" s="36"/>
      <c r="CV68" s="36"/>
      <c r="CW68" s="36"/>
      <c r="CX68" s="3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5:102" s="8" customFormat="1" ht="18" customHeight="1">
      <c r="E69" s="192" t="s">
        <v>9</v>
      </c>
      <c r="F69" s="178"/>
      <c r="G69" s="189">
        <f>IF(ISBLANK($AZ$30),"",$BM$56)</f>
      </c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90"/>
      <c r="AE69" s="193">
        <f>IF($BN$56=0,"",$BN$56)</f>
      </c>
      <c r="AF69" s="194"/>
      <c r="AG69" s="195"/>
      <c r="AH69" s="193">
        <f>IF($BO$56="","",$BO$56)</f>
        <v>0</v>
      </c>
      <c r="AI69" s="194"/>
      <c r="AJ69" s="195"/>
      <c r="AK69" s="178">
        <f>IF($BP$56=0,"",$BP$56)</f>
      </c>
      <c r="AL69" s="178"/>
      <c r="AM69" s="9" t="s">
        <v>18</v>
      </c>
      <c r="AN69" s="178">
        <f>IF($BR$56=0,"",$BR$56)</f>
      </c>
      <c r="AO69" s="178"/>
      <c r="AP69" s="163">
        <f>IF(AZ55="","",$BS$56)</f>
      </c>
      <c r="AQ69" s="164"/>
      <c r="AR69" s="165"/>
      <c r="BC69" s="43"/>
      <c r="BD69" s="43"/>
      <c r="BE69" s="77"/>
      <c r="BF69" s="77"/>
      <c r="BG69" s="77"/>
      <c r="BH69" s="77"/>
      <c r="BI69" s="77"/>
      <c r="BJ69" s="77"/>
      <c r="BK69" s="77"/>
      <c r="BL69" s="77"/>
      <c r="BM69" s="78"/>
      <c r="BN69" s="78"/>
      <c r="BO69" s="78"/>
      <c r="BP69" s="78"/>
      <c r="BQ69" s="78"/>
      <c r="BR69" s="78"/>
      <c r="BS69" s="78"/>
      <c r="BT69" s="78"/>
      <c r="BU69" s="79"/>
      <c r="BV69" s="32"/>
      <c r="BW69" s="32"/>
      <c r="BX69" s="32"/>
      <c r="BY69" s="32"/>
      <c r="BZ69" s="37"/>
      <c r="CA69" s="37"/>
      <c r="CB69" s="37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</row>
    <row r="70" spans="5:120" ht="18" customHeight="1">
      <c r="E70" s="192" t="s">
        <v>10</v>
      </c>
      <c r="F70" s="178"/>
      <c r="G70" s="189">
        <f>IF(ISBLANK($AZ$30),"",$BM$57)</f>
      </c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90"/>
      <c r="AE70" s="193">
        <f>IF($BN$57=0,"",$BN$57)</f>
      </c>
      <c r="AF70" s="194"/>
      <c r="AG70" s="195"/>
      <c r="AH70" s="193">
        <f>IF($BO$57="","",$BO$57)</f>
        <v>0</v>
      </c>
      <c r="AI70" s="194"/>
      <c r="AJ70" s="195"/>
      <c r="AK70" s="178">
        <f>IF($BP$57=0,"",$BP$57)</f>
      </c>
      <c r="AL70" s="178"/>
      <c r="AM70" s="9" t="s">
        <v>18</v>
      </c>
      <c r="AN70" s="178">
        <f>IF($BR$57=0,"",$BR$57)</f>
      </c>
      <c r="AO70" s="178"/>
      <c r="AP70" s="163">
        <f>IF(AZ55="","",$BS$57)</f>
      </c>
      <c r="AQ70" s="164"/>
      <c r="AR70" s="165"/>
      <c r="CP70" s="36"/>
      <c r="CQ70" s="36"/>
      <c r="CR70" s="36"/>
      <c r="CS70" s="36"/>
      <c r="CT70" s="36"/>
      <c r="CU70" s="36"/>
      <c r="CV70" s="36"/>
      <c r="CW70" s="36"/>
      <c r="CX70" s="3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5:120" ht="18" customHeight="1">
      <c r="E71" s="192" t="s">
        <v>11</v>
      </c>
      <c r="F71" s="178"/>
      <c r="G71" s="189">
        <f>IF(ISBLANK($AZ$30),"",$BM$58)</f>
      </c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90"/>
      <c r="AE71" s="193">
        <f>IF($BN$58=0,"",$BN$58)</f>
      </c>
      <c r="AF71" s="194"/>
      <c r="AG71" s="195"/>
      <c r="AH71" s="193">
        <f>IF($BO$58="","",$BO$58)</f>
        <v>0</v>
      </c>
      <c r="AI71" s="194"/>
      <c r="AJ71" s="195"/>
      <c r="AK71" s="178">
        <f>IF($BP$58=0,"",$BP$58)</f>
      </c>
      <c r="AL71" s="178"/>
      <c r="AM71" s="9" t="s">
        <v>18</v>
      </c>
      <c r="AN71" s="178">
        <f>IF($BR$58=0,"",$BR$58)</f>
      </c>
      <c r="AO71" s="178"/>
      <c r="AP71" s="163">
        <f>IF(AZ55="","",$BS$58)</f>
      </c>
      <c r="AQ71" s="164"/>
      <c r="AR71" s="165"/>
      <c r="CP71" s="36"/>
      <c r="CQ71" s="36"/>
      <c r="CR71" s="36"/>
      <c r="CS71" s="36"/>
      <c r="CT71" s="36"/>
      <c r="CU71" s="36"/>
      <c r="CV71" s="36"/>
      <c r="CW71" s="36"/>
      <c r="CX71" s="3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5:120" ht="18" customHeight="1">
      <c r="E72" s="192" t="s">
        <v>12</v>
      </c>
      <c r="F72" s="178"/>
      <c r="G72" s="189">
        <f>IF(ISBLANK($AZ$30),"",$BM$59)</f>
      </c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90"/>
      <c r="AE72" s="193">
        <f>IF($BN$59=0,"",$BN$59)</f>
      </c>
      <c r="AF72" s="194"/>
      <c r="AG72" s="195"/>
      <c r="AH72" s="193">
        <f>IF($BO$59="","",$BO$59)</f>
        <v>0</v>
      </c>
      <c r="AI72" s="194"/>
      <c r="AJ72" s="195"/>
      <c r="AK72" s="178">
        <f>IF($BP$59=0,"",$BP$59)</f>
      </c>
      <c r="AL72" s="178"/>
      <c r="AM72" s="9" t="s">
        <v>18</v>
      </c>
      <c r="AN72" s="178">
        <f>IF($BR$59=0,"",$BR$59)</f>
      </c>
      <c r="AO72" s="178"/>
      <c r="AP72" s="304">
        <f>IF(AZ55="","",$BS$59)</f>
      </c>
      <c r="AQ72" s="305"/>
      <c r="AR72" s="306"/>
      <c r="CP72" s="36"/>
      <c r="CQ72" s="36"/>
      <c r="CR72" s="36"/>
      <c r="CS72" s="36"/>
      <c r="CT72" s="36"/>
      <c r="CU72" s="36"/>
      <c r="CV72" s="36"/>
      <c r="CW72" s="36"/>
      <c r="CX72" s="3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</row>
    <row r="73" spans="5:120" ht="18" customHeight="1" thickBot="1">
      <c r="E73" s="293" t="s">
        <v>29</v>
      </c>
      <c r="F73" s="294"/>
      <c r="G73" s="295">
        <f>IF(ISBLANK($AZ$30),"",$BM$60)</f>
      </c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6"/>
      <c r="AE73" s="297">
        <f>IF($BN$60=0,"",$BN$60)</f>
      </c>
      <c r="AF73" s="298"/>
      <c r="AG73" s="299"/>
      <c r="AH73" s="297">
        <f>IF($BO$60="","",$BO$60)</f>
        <v>0</v>
      </c>
      <c r="AI73" s="298"/>
      <c r="AJ73" s="299"/>
      <c r="AK73" s="300">
        <f>IF($BP$60=0,"",$BP$60)</f>
      </c>
      <c r="AL73" s="300"/>
      <c r="AM73" s="51" t="s">
        <v>18</v>
      </c>
      <c r="AN73" s="300">
        <f>IF($BR$60=0,"",$BR$60)</f>
      </c>
      <c r="AO73" s="300"/>
      <c r="AP73" s="301">
        <f>IF(AZ55="","",$BS$60)</f>
      </c>
      <c r="AQ73" s="302"/>
      <c r="AR73" s="303"/>
      <c r="CP73" s="36"/>
      <c r="CQ73" s="36"/>
      <c r="CR73" s="36"/>
      <c r="CS73" s="36"/>
      <c r="CT73" s="36"/>
      <c r="CU73" s="36"/>
      <c r="CV73" s="36"/>
      <c r="CW73" s="36"/>
      <c r="CX73" s="3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</row>
    <row r="74" spans="5:120" ht="18" customHeight="1">
      <c r="E74" s="285" t="s">
        <v>51</v>
      </c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CP74" s="36"/>
      <c r="CQ74" s="36"/>
      <c r="CR74" s="36"/>
      <c r="CS74" s="36"/>
      <c r="CT74" s="36"/>
      <c r="CU74" s="36"/>
      <c r="CV74" s="36"/>
      <c r="CW74" s="36"/>
      <c r="CX74" s="3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</row>
    <row r="75" spans="5:120" ht="18" customHeight="1"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CP75" s="36"/>
      <c r="CQ75" s="36"/>
      <c r="CR75" s="36"/>
      <c r="CS75" s="36"/>
      <c r="CT75" s="36"/>
      <c r="CU75" s="36"/>
      <c r="CV75" s="36"/>
      <c r="CW75" s="36"/>
      <c r="CX75" s="3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</row>
    <row r="76" spans="94:120" ht="6.75" customHeight="1">
      <c r="CP76" s="36"/>
      <c r="CQ76" s="36"/>
      <c r="CR76" s="36"/>
      <c r="CS76" s="36"/>
      <c r="CT76" s="36"/>
      <c r="CU76" s="36"/>
      <c r="CV76" s="36"/>
      <c r="CW76" s="36"/>
      <c r="CX76" s="3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</row>
    <row r="77" spans="2:120" ht="33">
      <c r="B77" s="255" t="str">
        <f>$A$2</f>
        <v>Veranstalter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CP77" s="36"/>
      <c r="CQ77" s="36"/>
      <c r="CR77" s="36"/>
      <c r="CS77" s="36"/>
      <c r="CT77" s="36"/>
      <c r="CU77" s="36"/>
      <c r="CV77" s="36"/>
      <c r="CW77" s="36"/>
      <c r="CX77" s="3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</row>
    <row r="78" spans="2:120" ht="22.5" customHeight="1">
      <c r="B78" s="256" t="str">
        <f>$A$3</f>
        <v>Turnier</v>
      </c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CP78" s="36"/>
      <c r="CQ78" s="36"/>
      <c r="CR78" s="36"/>
      <c r="CS78" s="36"/>
      <c r="CT78" s="36"/>
      <c r="CU78" s="36"/>
      <c r="CV78" s="36"/>
      <c r="CW78" s="36"/>
      <c r="CX78" s="3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</row>
    <row r="79" spans="94:120" ht="4.5" customHeight="1">
      <c r="CP79" s="36"/>
      <c r="CQ79" s="36"/>
      <c r="CR79" s="36"/>
      <c r="CS79" s="36"/>
      <c r="CT79" s="36"/>
      <c r="CU79" s="36"/>
      <c r="CV79" s="36"/>
      <c r="CW79" s="36"/>
      <c r="CX79" s="3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</row>
    <row r="80" spans="2:120" ht="12.75">
      <c r="B80" s="1" t="s">
        <v>28</v>
      </c>
      <c r="CP80" s="36"/>
      <c r="CQ80" s="36"/>
      <c r="CR80" s="36"/>
      <c r="CS80" s="36"/>
      <c r="CT80" s="36"/>
      <c r="CU80" s="36"/>
      <c r="CV80" s="36"/>
      <c r="CW80" s="36"/>
      <c r="CX80" s="3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</row>
    <row r="81" spans="94:120" ht="12.75">
      <c r="CP81" s="36"/>
      <c r="CQ81" s="36"/>
      <c r="CR81" s="36"/>
      <c r="CS81" s="36"/>
      <c r="CT81" s="36"/>
      <c r="CU81" s="36"/>
      <c r="CV81" s="36"/>
      <c r="CW81" s="36"/>
      <c r="CX81" s="3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</row>
    <row r="82" spans="1:120" ht="15.75">
      <c r="A82" s="2"/>
      <c r="B82" s="2"/>
      <c r="C82" s="2"/>
      <c r="D82" s="2"/>
      <c r="E82" s="2"/>
      <c r="F82" s="2"/>
      <c r="G82" s="6" t="s">
        <v>2</v>
      </c>
      <c r="H82" s="214">
        <f>($J$55+$X$82)+$X$82+AL82</f>
        <v>0.5486111111111107</v>
      </c>
      <c r="I82" s="214"/>
      <c r="J82" s="214"/>
      <c r="K82" s="214"/>
      <c r="L82" s="214"/>
      <c r="M82" s="7" t="s">
        <v>3</v>
      </c>
      <c r="N82" s="2"/>
      <c r="O82" s="2"/>
      <c r="P82" s="2"/>
      <c r="Q82" s="2"/>
      <c r="R82" s="2"/>
      <c r="S82" s="2"/>
      <c r="T82" s="6" t="s">
        <v>4</v>
      </c>
      <c r="U82" s="215">
        <v>1</v>
      </c>
      <c r="V82" s="215"/>
      <c r="W82" s="21" t="s">
        <v>33</v>
      </c>
      <c r="X82" s="213">
        <v>0.006944444444444444</v>
      </c>
      <c r="Y82" s="213"/>
      <c r="Z82" s="213"/>
      <c r="AA82" s="213"/>
      <c r="AB82" s="213"/>
      <c r="AC82" s="7" t="s">
        <v>5</v>
      </c>
      <c r="AD82" s="2"/>
      <c r="AE82" s="2"/>
      <c r="AF82" s="2"/>
      <c r="AG82" s="2"/>
      <c r="AH82" s="2"/>
      <c r="AI82" s="2"/>
      <c r="AJ82" s="2"/>
      <c r="AK82" s="6" t="s">
        <v>6</v>
      </c>
      <c r="AL82" s="213">
        <v>0.001388888888888889</v>
      </c>
      <c r="AM82" s="213"/>
      <c r="AN82" s="213"/>
      <c r="AO82" s="213"/>
      <c r="AP82" s="213"/>
      <c r="AQ82" s="7" t="s">
        <v>5</v>
      </c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42"/>
      <c r="BD82" s="42"/>
      <c r="CP82" s="36"/>
      <c r="CQ82" s="36"/>
      <c r="CR82" s="36"/>
      <c r="CS82" s="36"/>
      <c r="CT82" s="36"/>
      <c r="CU82" s="36"/>
      <c r="CV82" s="36"/>
      <c r="CW82" s="36"/>
      <c r="CX82" s="3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</row>
    <row r="83" spans="57:102" ht="9.75" customHeight="1" thickBot="1"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27"/>
      <c r="BV83" s="27"/>
      <c r="BW83" s="27"/>
      <c r="BX83" s="27"/>
      <c r="BY83" s="27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/>
      <c r="CQ83"/>
      <c r="CR83"/>
      <c r="CS83"/>
      <c r="CT83"/>
      <c r="CU83"/>
      <c r="CV83"/>
      <c r="CW83"/>
      <c r="CX83"/>
    </row>
    <row r="84" spans="2:55" ht="16.5" thickBot="1">
      <c r="B84" s="274" t="s">
        <v>47</v>
      </c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6" t="s">
        <v>60</v>
      </c>
      <c r="Q84" s="276"/>
      <c r="R84" s="276"/>
      <c r="S84" s="276"/>
      <c r="T84" s="276"/>
      <c r="U84" s="276"/>
      <c r="V84" s="276"/>
      <c r="W84" s="276"/>
      <c r="X84" s="276"/>
      <c r="Y84" s="276"/>
      <c r="Z84" s="277"/>
      <c r="AE84" s="278" t="s">
        <v>47</v>
      </c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80" t="s">
        <v>59</v>
      </c>
      <c r="AT84" s="280"/>
      <c r="AU84" s="280"/>
      <c r="AV84" s="280"/>
      <c r="AW84" s="280"/>
      <c r="AX84" s="280"/>
      <c r="AY84" s="280"/>
      <c r="AZ84" s="280"/>
      <c r="BA84" s="280"/>
      <c r="BB84" s="280"/>
      <c r="BC84" s="281"/>
    </row>
    <row r="85" spans="2:55" ht="15">
      <c r="B85" s="232" t="s">
        <v>8</v>
      </c>
      <c r="C85" s="233"/>
      <c r="D85" s="240" t="str">
        <f>IF(ISBLANK($AZ$30),"1. Gruppe A",$G$60)</f>
        <v>1. Gruppe A</v>
      </c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34"/>
      <c r="Z85" s="235"/>
      <c r="AE85" s="232" t="s">
        <v>8</v>
      </c>
      <c r="AF85" s="233"/>
      <c r="AG85" s="240" t="str">
        <f>IF(ISBLANK($AZ$30),"6. Gruppe A",$G$65)</f>
        <v>6. Gruppe A</v>
      </c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34"/>
      <c r="BC85" s="235"/>
    </row>
    <row r="86" spans="2:55" ht="15">
      <c r="B86" s="227" t="s">
        <v>9</v>
      </c>
      <c r="C86" s="160"/>
      <c r="D86" s="155" t="str">
        <f>IF(ISBLANK($AZ$30),"1. Gruppe B",$G$68)</f>
        <v>1. Gruppe B</v>
      </c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216"/>
      <c r="Z86" s="217"/>
      <c r="AE86" s="227" t="s">
        <v>9</v>
      </c>
      <c r="AF86" s="160"/>
      <c r="AG86" s="155" t="str">
        <f>IF(ISBLANK($AZ$30),"6. Gruppe B",$G$73)</f>
        <v>6. Gruppe B</v>
      </c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216"/>
      <c r="BC86" s="217"/>
    </row>
    <row r="87" spans="2:55" ht="15">
      <c r="B87" s="227" t="s">
        <v>10</v>
      </c>
      <c r="C87" s="160"/>
      <c r="D87" s="155" t="str">
        <f>IF(ISBLANK($AZ$30),"2. Gruppe A",$G$61)</f>
        <v>2. Gruppe A</v>
      </c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216"/>
      <c r="Z87" s="217"/>
      <c r="AE87" s="227" t="s">
        <v>10</v>
      </c>
      <c r="AF87" s="160"/>
      <c r="AG87" s="155" t="str">
        <f>IF(ISBLANK($AZ$30),"4. Gruppe A",$G$63)</f>
        <v>4. Gruppe A</v>
      </c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216"/>
      <c r="BC87" s="217"/>
    </row>
    <row r="88" spans="2:55" ht="15">
      <c r="B88" s="227" t="s">
        <v>11</v>
      </c>
      <c r="C88" s="160"/>
      <c r="D88" s="155" t="str">
        <f>IF(ISBLANK($AZ$30),"2. Gruppe B",$G$69)</f>
        <v>2. Gruppe B</v>
      </c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216"/>
      <c r="Z88" s="217"/>
      <c r="AE88" s="227" t="s">
        <v>11</v>
      </c>
      <c r="AF88" s="160"/>
      <c r="AG88" s="155" t="str">
        <f>IF(ISBLANK($AZ$30),"4. Gruppe B",$G$71)</f>
        <v>4. Gruppe B</v>
      </c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216"/>
      <c r="BC88" s="217"/>
    </row>
    <row r="89" spans="2:55" ht="15">
      <c r="B89" s="227" t="s">
        <v>12</v>
      </c>
      <c r="C89" s="160"/>
      <c r="D89" s="155" t="str">
        <f>IF(ISBLANK($AZ$30),"3. Gruppe A",$G$62)</f>
        <v>3. Gruppe A</v>
      </c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216"/>
      <c r="Z89" s="217"/>
      <c r="AE89" s="227" t="s">
        <v>12</v>
      </c>
      <c r="AF89" s="160"/>
      <c r="AG89" s="155" t="str">
        <f>IF(ISBLANK($AZ$30),"5. Gruppe A",$G$64)</f>
        <v>5. Gruppe A</v>
      </c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216"/>
      <c r="BC89" s="217"/>
    </row>
    <row r="90" spans="2:55" ht="15.75" thickBot="1">
      <c r="B90" s="307" t="s">
        <v>29</v>
      </c>
      <c r="C90" s="244"/>
      <c r="D90" s="218" t="str">
        <f>IF(ISBLANK($AZ$30),"3. Gruppe B",$G$70)</f>
        <v>3. Gruppe B</v>
      </c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20"/>
      <c r="Z90" s="221"/>
      <c r="AE90" s="307" t="s">
        <v>29</v>
      </c>
      <c r="AF90" s="244"/>
      <c r="AG90" s="218" t="str">
        <f>IF(ISBLANK($AZ$30),"5. Gruppe B",$G$72)</f>
        <v>5. Gruppe B</v>
      </c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20"/>
      <c r="BC90" s="221"/>
    </row>
    <row r="92" spans="2:64" ht="12.75">
      <c r="B92" s="1" t="s">
        <v>48</v>
      </c>
      <c r="BL92" s="55" t="s">
        <v>58</v>
      </c>
    </row>
    <row r="93" ht="13.5" thickBot="1"/>
    <row r="94" spans="2:72" ht="18" customHeight="1" thickBot="1">
      <c r="B94" s="250" t="s">
        <v>13</v>
      </c>
      <c r="C94" s="251"/>
      <c r="D94" s="245" t="s">
        <v>14</v>
      </c>
      <c r="E94" s="246"/>
      <c r="F94" s="247"/>
      <c r="G94" s="245" t="s">
        <v>53</v>
      </c>
      <c r="H94" s="246"/>
      <c r="I94" s="247"/>
      <c r="J94" s="245" t="s">
        <v>16</v>
      </c>
      <c r="K94" s="246"/>
      <c r="L94" s="246"/>
      <c r="M94" s="246"/>
      <c r="N94" s="247"/>
      <c r="O94" s="245" t="s">
        <v>17</v>
      </c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7"/>
      <c r="AW94" s="245" t="s">
        <v>20</v>
      </c>
      <c r="AX94" s="246"/>
      <c r="AY94" s="246"/>
      <c r="AZ94" s="246"/>
      <c r="BA94" s="247"/>
      <c r="BB94" s="248"/>
      <c r="BC94" s="249"/>
      <c r="BD94" s="65"/>
      <c r="BE94" s="66"/>
      <c r="BF94" s="67" t="s">
        <v>27</v>
      </c>
      <c r="BG94" s="68"/>
      <c r="BH94" s="68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</row>
    <row r="95" spans="2:72" ht="18" customHeight="1">
      <c r="B95" s="125">
        <v>31</v>
      </c>
      <c r="C95" s="126"/>
      <c r="D95" s="282" t="str">
        <f>$P$84</f>
        <v>1.-6.</v>
      </c>
      <c r="E95" s="282"/>
      <c r="F95" s="282"/>
      <c r="G95" s="126"/>
      <c r="H95" s="126"/>
      <c r="I95" s="126"/>
      <c r="J95" s="117">
        <f>H82+X82+X82</f>
        <v>0.5624999999999996</v>
      </c>
      <c r="K95" s="117"/>
      <c r="L95" s="117"/>
      <c r="M95" s="117"/>
      <c r="N95" s="117"/>
      <c r="O95" s="161" t="str">
        <f>D85</f>
        <v>1. Gruppe A</v>
      </c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1" t="s">
        <v>19</v>
      </c>
      <c r="AF95" s="162" t="str">
        <f>D86</f>
        <v>1. Gruppe B</v>
      </c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91"/>
      <c r="AW95" s="224"/>
      <c r="AX95" s="225"/>
      <c r="AY95" s="11" t="s">
        <v>18</v>
      </c>
      <c r="AZ95" s="225"/>
      <c r="BA95" s="226"/>
      <c r="BB95" s="222"/>
      <c r="BC95" s="223"/>
      <c r="BD95" s="65"/>
      <c r="BE95" s="66"/>
      <c r="BF95" s="70" t="str">
        <f>IF(ISBLANK(AW95),"0",IF(AW95&gt;AZ95,3,IF(AW95=AZ95,1,0)))</f>
        <v>0</v>
      </c>
      <c r="BG95" s="70" t="s">
        <v>18</v>
      </c>
      <c r="BH95" s="70" t="str">
        <f>IF(ISBLANK(AZ95),"0",IF(AZ95&gt;AW95,3,IF(AZ95=AW95,1,0)))</f>
        <v>0</v>
      </c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</row>
    <row r="96" spans="2:72" ht="18" customHeight="1">
      <c r="B96" s="127">
        <v>32</v>
      </c>
      <c r="C96" s="128"/>
      <c r="D96" s="271" t="str">
        <f>$P$84</f>
        <v>1.-6.</v>
      </c>
      <c r="E96" s="271"/>
      <c r="F96" s="271"/>
      <c r="G96" s="128"/>
      <c r="H96" s="128"/>
      <c r="I96" s="128"/>
      <c r="J96" s="118">
        <f>J95</f>
        <v>0.5624999999999996</v>
      </c>
      <c r="K96" s="119"/>
      <c r="L96" s="119"/>
      <c r="M96" s="119"/>
      <c r="N96" s="120"/>
      <c r="O96" s="149" t="str">
        <f>D87</f>
        <v>2. Gruppe A</v>
      </c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50" t="s">
        <v>19</v>
      </c>
      <c r="AF96" s="149" t="str">
        <f>D88</f>
        <v>2. Gruppe B</v>
      </c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50"/>
      <c r="AW96" s="151"/>
      <c r="AX96" s="140"/>
      <c r="AY96" s="50" t="s">
        <v>18</v>
      </c>
      <c r="AZ96" s="140"/>
      <c r="BA96" s="141"/>
      <c r="BB96" s="142"/>
      <c r="BC96" s="143"/>
      <c r="BD96" s="65"/>
      <c r="BE96" s="66"/>
      <c r="BF96" s="70" t="str">
        <f aca="true" t="shared" si="4" ref="BF96:BF124">IF(ISBLANK(AW96),"0",IF(AW96&gt;AZ96,3,IF(AW96=AZ96,1,0)))</f>
        <v>0</v>
      </c>
      <c r="BG96" s="70" t="s">
        <v>18</v>
      </c>
      <c r="BH96" s="70" t="str">
        <f aca="true" t="shared" si="5" ref="BH96:BH124">IF(ISBLANK(AZ96),"0",IF(AZ96&gt;AW96,3,IF(AZ96=AW96,1,0)))</f>
        <v>0</v>
      </c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</row>
    <row r="97" spans="2:72" ht="18" customHeight="1" thickBot="1">
      <c r="B97" s="129">
        <v>33</v>
      </c>
      <c r="C97" s="130"/>
      <c r="D97" s="271" t="str">
        <f>$P$84</f>
        <v>1.-6.</v>
      </c>
      <c r="E97" s="271"/>
      <c r="F97" s="271"/>
      <c r="G97" s="130"/>
      <c r="H97" s="130"/>
      <c r="I97" s="130"/>
      <c r="J97" s="121">
        <f>J95+$U$10*$X$10+$AL$10</f>
        <v>0.5708333333333329</v>
      </c>
      <c r="K97" s="121"/>
      <c r="L97" s="121"/>
      <c r="M97" s="121"/>
      <c r="N97" s="121"/>
      <c r="O97" s="157" t="str">
        <f>D89</f>
        <v>3. Gruppe A</v>
      </c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49" t="s">
        <v>19</v>
      </c>
      <c r="AF97" s="157" t="str">
        <f>D90</f>
        <v>3. Gruppe B</v>
      </c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8"/>
      <c r="AW97" s="144"/>
      <c r="AX97" s="145"/>
      <c r="AY97" s="49" t="s">
        <v>18</v>
      </c>
      <c r="AZ97" s="145"/>
      <c r="BA97" s="146"/>
      <c r="BB97" s="147"/>
      <c r="BC97" s="148"/>
      <c r="BD97" s="65"/>
      <c r="BE97" s="66"/>
      <c r="BF97" s="70" t="str">
        <f t="shared" si="4"/>
        <v>0</v>
      </c>
      <c r="BG97" s="70"/>
      <c r="BH97" s="70" t="str">
        <f t="shared" si="5"/>
        <v>0</v>
      </c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</row>
    <row r="98" spans="2:72" ht="18" customHeight="1">
      <c r="B98" s="125">
        <v>34</v>
      </c>
      <c r="C98" s="126"/>
      <c r="D98" s="283" t="str">
        <f>$AS$84</f>
        <v>7.-12.</v>
      </c>
      <c r="E98" s="283"/>
      <c r="F98" s="283"/>
      <c r="G98" s="126"/>
      <c r="H98" s="126"/>
      <c r="I98" s="126"/>
      <c r="J98" s="122">
        <f>J97</f>
        <v>0.5708333333333329</v>
      </c>
      <c r="K98" s="123"/>
      <c r="L98" s="123"/>
      <c r="M98" s="123"/>
      <c r="N98" s="124"/>
      <c r="O98" s="161" t="str">
        <f>AG85</f>
        <v>6. Gruppe A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1" t="s">
        <v>19</v>
      </c>
      <c r="AF98" s="162" t="str">
        <f>AG86</f>
        <v>6. Gruppe B</v>
      </c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91"/>
      <c r="AW98" s="224"/>
      <c r="AX98" s="225"/>
      <c r="AY98" s="11" t="s">
        <v>18</v>
      </c>
      <c r="AZ98" s="225"/>
      <c r="BA98" s="226"/>
      <c r="BB98" s="222"/>
      <c r="BC98" s="223"/>
      <c r="BD98" s="65"/>
      <c r="BE98" s="66"/>
      <c r="BF98" s="70" t="str">
        <f t="shared" si="4"/>
        <v>0</v>
      </c>
      <c r="BG98" s="70" t="s">
        <v>18</v>
      </c>
      <c r="BH98" s="70" t="str">
        <f t="shared" si="5"/>
        <v>0</v>
      </c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</row>
    <row r="99" spans="2:72" ht="18" customHeight="1">
      <c r="B99" s="127">
        <v>35</v>
      </c>
      <c r="C99" s="128"/>
      <c r="D99" s="284" t="str">
        <f>$AS$84</f>
        <v>7.-12.</v>
      </c>
      <c r="E99" s="284"/>
      <c r="F99" s="284"/>
      <c r="G99" s="128"/>
      <c r="H99" s="128"/>
      <c r="I99" s="142"/>
      <c r="J99" s="132">
        <f>J97+$U$10*$X$10+$AL$10</f>
        <v>0.5791666666666662</v>
      </c>
      <c r="K99" s="132"/>
      <c r="L99" s="132"/>
      <c r="M99" s="132"/>
      <c r="N99" s="132"/>
      <c r="O99" s="252" t="str">
        <f>AG87</f>
        <v>4. Gruppe A</v>
      </c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50" t="s">
        <v>19</v>
      </c>
      <c r="AF99" s="149" t="str">
        <f>AG88</f>
        <v>4. Gruppe B</v>
      </c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50"/>
      <c r="AW99" s="151"/>
      <c r="AX99" s="140"/>
      <c r="AY99" s="50" t="s">
        <v>18</v>
      </c>
      <c r="AZ99" s="140"/>
      <c r="BA99" s="141"/>
      <c r="BB99" s="142"/>
      <c r="BC99" s="143"/>
      <c r="BD99" s="65"/>
      <c r="BE99" s="66"/>
      <c r="BF99" s="70" t="str">
        <f t="shared" si="4"/>
        <v>0</v>
      </c>
      <c r="BG99" s="70" t="s">
        <v>18</v>
      </c>
      <c r="BH99" s="70" t="str">
        <f t="shared" si="5"/>
        <v>0</v>
      </c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</row>
    <row r="100" spans="2:72" ht="18" customHeight="1" thickBot="1">
      <c r="B100" s="129">
        <v>36</v>
      </c>
      <c r="C100" s="130"/>
      <c r="D100" s="272" t="str">
        <f>$AS$84</f>
        <v>7.-12.</v>
      </c>
      <c r="E100" s="272"/>
      <c r="F100" s="273"/>
      <c r="G100" s="130"/>
      <c r="H100" s="130"/>
      <c r="I100" s="147"/>
      <c r="J100" s="114">
        <f>J99</f>
        <v>0.5791666666666662</v>
      </c>
      <c r="K100" s="115"/>
      <c r="L100" s="115"/>
      <c r="M100" s="115"/>
      <c r="N100" s="116"/>
      <c r="O100" s="259" t="str">
        <f>AG89</f>
        <v>5. Gruppe A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49" t="s">
        <v>19</v>
      </c>
      <c r="AF100" s="157" t="str">
        <f>AG90</f>
        <v>5. Gruppe B</v>
      </c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8"/>
      <c r="AW100" s="144"/>
      <c r="AX100" s="145"/>
      <c r="AY100" s="49" t="s">
        <v>18</v>
      </c>
      <c r="AZ100" s="145"/>
      <c r="BA100" s="146"/>
      <c r="BB100" s="147"/>
      <c r="BC100" s="148"/>
      <c r="BD100" s="65"/>
      <c r="BE100" s="66"/>
      <c r="BF100" s="70" t="str">
        <f t="shared" si="4"/>
        <v>0</v>
      </c>
      <c r="BG100" s="70"/>
      <c r="BH100" s="70" t="str">
        <f t="shared" si="5"/>
        <v>0</v>
      </c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</row>
    <row r="101" spans="2:72" ht="18" customHeight="1">
      <c r="B101" s="125">
        <v>37</v>
      </c>
      <c r="C101" s="126"/>
      <c r="D101" s="282" t="str">
        <f>$P$84</f>
        <v>1.-6.</v>
      </c>
      <c r="E101" s="282"/>
      <c r="F101" s="282"/>
      <c r="G101" s="126"/>
      <c r="H101" s="126"/>
      <c r="I101" s="126"/>
      <c r="J101" s="117">
        <f>J99+$U$10*$X$10+$AL$10</f>
        <v>0.5874999999999995</v>
      </c>
      <c r="K101" s="117"/>
      <c r="L101" s="117"/>
      <c r="M101" s="117"/>
      <c r="N101" s="117"/>
      <c r="O101" s="161" t="str">
        <f>D86</f>
        <v>1. Gruppe B</v>
      </c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1" t="s">
        <v>19</v>
      </c>
      <c r="AF101" s="162" t="str">
        <f>D87</f>
        <v>2. Gruppe A</v>
      </c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91"/>
      <c r="AW101" s="224"/>
      <c r="AX101" s="225"/>
      <c r="AY101" s="11" t="s">
        <v>18</v>
      </c>
      <c r="AZ101" s="225"/>
      <c r="BA101" s="226"/>
      <c r="BB101" s="222"/>
      <c r="BC101" s="223"/>
      <c r="BD101" s="65"/>
      <c r="BE101" s="66"/>
      <c r="BF101" s="70" t="str">
        <f t="shared" si="4"/>
        <v>0</v>
      </c>
      <c r="BG101" s="70" t="s">
        <v>18</v>
      </c>
      <c r="BH101" s="70" t="str">
        <f t="shared" si="5"/>
        <v>0</v>
      </c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</row>
    <row r="102" spans="2:72" ht="18" customHeight="1">
      <c r="B102" s="127">
        <v>38</v>
      </c>
      <c r="C102" s="128"/>
      <c r="D102" s="271" t="str">
        <f>$P$84</f>
        <v>1.-6.</v>
      </c>
      <c r="E102" s="271"/>
      <c r="F102" s="271"/>
      <c r="G102" s="128"/>
      <c r="H102" s="128"/>
      <c r="I102" s="128"/>
      <c r="J102" s="118">
        <f>J101</f>
        <v>0.5874999999999995</v>
      </c>
      <c r="K102" s="119"/>
      <c r="L102" s="119"/>
      <c r="M102" s="119"/>
      <c r="N102" s="120"/>
      <c r="O102" s="149" t="str">
        <f>D88</f>
        <v>2. Gruppe B</v>
      </c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50" t="s">
        <v>19</v>
      </c>
      <c r="AF102" s="149" t="str">
        <f>D89</f>
        <v>3. Gruppe A</v>
      </c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50"/>
      <c r="AW102" s="151"/>
      <c r="AX102" s="140"/>
      <c r="AY102" s="50" t="s">
        <v>18</v>
      </c>
      <c r="AZ102" s="140"/>
      <c r="BA102" s="141"/>
      <c r="BB102" s="142"/>
      <c r="BC102" s="143"/>
      <c r="BD102" s="65"/>
      <c r="BE102" s="66"/>
      <c r="BF102" s="70" t="str">
        <f t="shared" si="4"/>
        <v>0</v>
      </c>
      <c r="BG102" s="70"/>
      <c r="BH102" s="70" t="str">
        <f t="shared" si="5"/>
        <v>0</v>
      </c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</row>
    <row r="103" spans="2:72" ht="18" customHeight="1" thickBot="1">
      <c r="B103" s="129">
        <v>39</v>
      </c>
      <c r="C103" s="130"/>
      <c r="D103" s="271" t="str">
        <f>$P$84</f>
        <v>1.-6.</v>
      </c>
      <c r="E103" s="271"/>
      <c r="F103" s="271"/>
      <c r="G103" s="130"/>
      <c r="H103" s="130"/>
      <c r="I103" s="130"/>
      <c r="J103" s="121">
        <f>J101+$U$10*$X$10+$AL$10</f>
        <v>0.5958333333333328</v>
      </c>
      <c r="K103" s="121"/>
      <c r="L103" s="121"/>
      <c r="M103" s="121"/>
      <c r="N103" s="121"/>
      <c r="O103" s="157" t="str">
        <f>D90</f>
        <v>3. Gruppe B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49" t="s">
        <v>19</v>
      </c>
      <c r="AF103" s="157" t="str">
        <f>D85</f>
        <v>1. Gruppe A</v>
      </c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8"/>
      <c r="AW103" s="144"/>
      <c r="AX103" s="145"/>
      <c r="AY103" s="49" t="s">
        <v>18</v>
      </c>
      <c r="AZ103" s="145"/>
      <c r="BA103" s="146"/>
      <c r="BB103" s="147"/>
      <c r="BC103" s="148"/>
      <c r="BD103" s="65"/>
      <c r="BE103" s="66"/>
      <c r="BF103" s="70" t="str">
        <f t="shared" si="4"/>
        <v>0</v>
      </c>
      <c r="BG103" s="70" t="s">
        <v>18</v>
      </c>
      <c r="BH103" s="70" t="str">
        <f t="shared" si="5"/>
        <v>0</v>
      </c>
      <c r="BI103" s="66"/>
      <c r="BJ103" s="66"/>
      <c r="BT103" s="66"/>
    </row>
    <row r="104" spans="2:72" ht="18" customHeight="1">
      <c r="B104" s="125">
        <v>40</v>
      </c>
      <c r="C104" s="126"/>
      <c r="D104" s="283" t="str">
        <f>$AS$84</f>
        <v>7.-12.</v>
      </c>
      <c r="E104" s="283"/>
      <c r="F104" s="283"/>
      <c r="G104" s="126"/>
      <c r="H104" s="126"/>
      <c r="I104" s="126"/>
      <c r="J104" s="122">
        <f>J103</f>
        <v>0.5958333333333328</v>
      </c>
      <c r="K104" s="123"/>
      <c r="L104" s="123"/>
      <c r="M104" s="123"/>
      <c r="N104" s="124"/>
      <c r="O104" s="161" t="str">
        <f>AG86</f>
        <v>6. Gruppe B</v>
      </c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1" t="s">
        <v>19</v>
      </c>
      <c r="AF104" s="162" t="str">
        <f>AG87</f>
        <v>4. Gruppe A</v>
      </c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91"/>
      <c r="AW104" s="224"/>
      <c r="AX104" s="225"/>
      <c r="AY104" s="11" t="s">
        <v>18</v>
      </c>
      <c r="AZ104" s="225"/>
      <c r="BA104" s="226"/>
      <c r="BB104" s="222"/>
      <c r="BC104" s="223"/>
      <c r="BD104" s="65"/>
      <c r="BE104" s="66"/>
      <c r="BF104" s="70" t="str">
        <f t="shared" si="4"/>
        <v>0</v>
      </c>
      <c r="BG104" s="70" t="s">
        <v>18</v>
      </c>
      <c r="BH104" s="70" t="str">
        <f t="shared" si="5"/>
        <v>0</v>
      </c>
      <c r="BI104" s="66"/>
      <c r="BJ104" s="66"/>
      <c r="BK104" s="71"/>
      <c r="BL104" s="71"/>
      <c r="BM104" s="72" t="str">
        <f>$D$85</f>
        <v>1. Gruppe A</v>
      </c>
      <c r="BN104" s="73" t="e">
        <f>COUNT($AW$95,$AZ$103,$AW$109,$AW$115,$AW$119)+$AE$60</f>
        <v>#VALUE!</v>
      </c>
      <c r="BO104" s="73">
        <f>SUM($BF$95,$BH$103,$BF$109,$BF$115,$BF$119)+$AH$60</f>
        <v>0</v>
      </c>
      <c r="BP104" s="73" t="e">
        <f>SUM($AW$95,$AZ$103,$AW$109,$AW$115,$AW$119)+AK60</f>
        <v>#VALUE!</v>
      </c>
      <c r="BQ104" s="74" t="s">
        <v>18</v>
      </c>
      <c r="BR104" s="73" t="e">
        <f>SUM($AZ$95,$AW$103,$AZ$109,$AZ$115,$AZ$119)+$AN$60</f>
        <v>#VALUE!</v>
      </c>
      <c r="BS104" s="75" t="e">
        <f aca="true" t="shared" si="6" ref="BS104:BS109">SUM(BP104-BR104)</f>
        <v>#VALUE!</v>
      </c>
      <c r="BT104" s="72"/>
    </row>
    <row r="105" spans="2:72" ht="18" customHeight="1">
      <c r="B105" s="127">
        <v>41</v>
      </c>
      <c r="C105" s="128"/>
      <c r="D105" s="284" t="str">
        <f>$AS$84</f>
        <v>7.-12.</v>
      </c>
      <c r="E105" s="284"/>
      <c r="F105" s="284"/>
      <c r="G105" s="128"/>
      <c r="H105" s="128"/>
      <c r="I105" s="142"/>
      <c r="J105" s="132">
        <f>J103+$U$10*$X$10+$AL$10</f>
        <v>0.6041666666666661</v>
      </c>
      <c r="K105" s="132"/>
      <c r="L105" s="132"/>
      <c r="M105" s="132"/>
      <c r="N105" s="132"/>
      <c r="O105" s="252" t="str">
        <f>AG90</f>
        <v>5. Gruppe B</v>
      </c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50" t="s">
        <v>19</v>
      </c>
      <c r="AF105" s="149" t="str">
        <f>AG85</f>
        <v>6. Gruppe A</v>
      </c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50"/>
      <c r="AW105" s="151"/>
      <c r="AX105" s="140"/>
      <c r="AY105" s="50" t="s">
        <v>18</v>
      </c>
      <c r="AZ105" s="140"/>
      <c r="BA105" s="141"/>
      <c r="BB105" s="142"/>
      <c r="BC105" s="143"/>
      <c r="BD105" s="65"/>
      <c r="BE105" s="66"/>
      <c r="BF105" s="70" t="str">
        <f t="shared" si="4"/>
        <v>0</v>
      </c>
      <c r="BG105" s="70" t="s">
        <v>18</v>
      </c>
      <c r="BH105" s="70" t="str">
        <f t="shared" si="5"/>
        <v>0</v>
      </c>
      <c r="BI105" s="66"/>
      <c r="BJ105" s="66"/>
      <c r="BK105" s="71"/>
      <c r="BL105" s="71"/>
      <c r="BM105" s="72" t="str">
        <f>$D$86</f>
        <v>1. Gruppe B</v>
      </c>
      <c r="BN105" s="73" t="e">
        <f>COUNT($AZ$95,$AW$101,$AW$107,$AW$114,$AZ$120)+$AE$68</f>
        <v>#VALUE!</v>
      </c>
      <c r="BO105" s="73">
        <f>SUM($BH$95,$BF$101,$BF$107,$BF$114,$BH$120)+$AH$68</f>
        <v>0</v>
      </c>
      <c r="BP105" s="73" t="e">
        <f>SUM($AZ$95,$AW$101,$AW$107,$AW$114,$AZ$120)+$AK$68</f>
        <v>#VALUE!</v>
      </c>
      <c r="BQ105" s="74" t="s">
        <v>18</v>
      </c>
      <c r="BR105" s="73" t="e">
        <f>SUM($AW$95,$AZ$101,$AZ$107,$AZ$114,$AW$120)+$AN$68</f>
        <v>#VALUE!</v>
      </c>
      <c r="BS105" s="75" t="e">
        <f t="shared" si="6"/>
        <v>#VALUE!</v>
      </c>
      <c r="BT105" s="72"/>
    </row>
    <row r="106" spans="2:72" ht="18" customHeight="1" thickBot="1">
      <c r="B106" s="129">
        <v>42</v>
      </c>
      <c r="C106" s="130"/>
      <c r="D106" s="272" t="str">
        <f>$AS$84</f>
        <v>7.-12.</v>
      </c>
      <c r="E106" s="272"/>
      <c r="F106" s="273"/>
      <c r="G106" s="130"/>
      <c r="H106" s="130"/>
      <c r="I106" s="147"/>
      <c r="J106" s="114">
        <f>J105</f>
        <v>0.6041666666666661</v>
      </c>
      <c r="K106" s="115"/>
      <c r="L106" s="115"/>
      <c r="M106" s="115"/>
      <c r="N106" s="116"/>
      <c r="O106" s="152" t="str">
        <f>AG88</f>
        <v>4. Gruppe B</v>
      </c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49" t="s">
        <v>19</v>
      </c>
      <c r="AF106" s="153" t="str">
        <f>AG89</f>
        <v>5. Gruppe A</v>
      </c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4"/>
      <c r="AW106" s="144"/>
      <c r="AX106" s="145"/>
      <c r="AY106" s="49" t="s">
        <v>18</v>
      </c>
      <c r="AZ106" s="145"/>
      <c r="BA106" s="146"/>
      <c r="BB106" s="147"/>
      <c r="BC106" s="148"/>
      <c r="BD106" s="65"/>
      <c r="BE106" s="66"/>
      <c r="BF106" s="70" t="str">
        <f t="shared" si="4"/>
        <v>0</v>
      </c>
      <c r="BG106" s="70" t="s">
        <v>18</v>
      </c>
      <c r="BH106" s="70" t="str">
        <f t="shared" si="5"/>
        <v>0</v>
      </c>
      <c r="BI106" s="66"/>
      <c r="BJ106" s="66"/>
      <c r="BK106" s="71"/>
      <c r="BL106" s="71"/>
      <c r="BM106" s="72" t="str">
        <f>$D$87</f>
        <v>2. Gruppe A</v>
      </c>
      <c r="BN106" s="73" t="e">
        <f>COUNT($AW$96,$AZ$101,$AZ$108,$AW$113,$AZ$119)+$AE$61</f>
        <v>#VALUE!</v>
      </c>
      <c r="BO106" s="73">
        <f>SUM($BF$96,$BH$101,$BH$108,$BF$113,$BH$119)+$AH$61</f>
        <v>0</v>
      </c>
      <c r="BP106" s="73" t="e">
        <f>SUM($AW$96,$AZ$101,$AZ$108,$AW$113,$AZ$119)+$AK$61</f>
        <v>#VALUE!</v>
      </c>
      <c r="BQ106" s="74" t="s">
        <v>18</v>
      </c>
      <c r="BR106" s="73" t="e">
        <f>SUM($AZ$96,$AW$101,$AW$108,$AZ$113,$AW$119)+$AN$61</f>
        <v>#VALUE!</v>
      </c>
      <c r="BS106" s="75" t="e">
        <f t="shared" si="6"/>
        <v>#VALUE!</v>
      </c>
      <c r="BT106" s="72"/>
    </row>
    <row r="107" spans="2:72" ht="18" customHeight="1">
      <c r="B107" s="125">
        <v>43</v>
      </c>
      <c r="C107" s="126"/>
      <c r="D107" s="282" t="str">
        <f>$P$84</f>
        <v>1.-6.</v>
      </c>
      <c r="E107" s="282"/>
      <c r="F107" s="282"/>
      <c r="G107" s="126"/>
      <c r="H107" s="126"/>
      <c r="I107" s="126"/>
      <c r="J107" s="117">
        <f>J105+$U$10*$X$10+$AL$10</f>
        <v>0.6124999999999994</v>
      </c>
      <c r="K107" s="117"/>
      <c r="L107" s="117"/>
      <c r="M107" s="117"/>
      <c r="N107" s="117"/>
      <c r="O107" s="161" t="str">
        <f>D86</f>
        <v>1. Gruppe B</v>
      </c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1" t="s">
        <v>19</v>
      </c>
      <c r="AF107" s="162" t="str">
        <f>D88</f>
        <v>2. Gruppe B</v>
      </c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91"/>
      <c r="AW107" s="224"/>
      <c r="AX107" s="225"/>
      <c r="AY107" s="11" t="s">
        <v>18</v>
      </c>
      <c r="AZ107" s="225"/>
      <c r="BA107" s="226"/>
      <c r="BB107" s="222"/>
      <c r="BC107" s="223"/>
      <c r="BD107" s="65"/>
      <c r="BE107" s="66"/>
      <c r="BF107" s="70" t="str">
        <f t="shared" si="4"/>
        <v>0</v>
      </c>
      <c r="BG107" s="70" t="s">
        <v>18</v>
      </c>
      <c r="BH107" s="70" t="str">
        <f t="shared" si="5"/>
        <v>0</v>
      </c>
      <c r="BI107" s="66"/>
      <c r="BJ107" s="66"/>
      <c r="BK107" s="71"/>
      <c r="BL107" s="71" t="s">
        <v>61</v>
      </c>
      <c r="BM107" s="72" t="str">
        <f>$D$88</f>
        <v>2. Gruppe B</v>
      </c>
      <c r="BN107" s="73" t="e">
        <f>COUNT($AZ$96,$AW$102,$AZ$107,$AZ$115,$AZ$121)+AE69</f>
        <v>#VALUE!</v>
      </c>
      <c r="BO107" s="73">
        <f>SUM($BH$96,$BF$102,$BH$107,$BH$115,$BH$121)+$AH$69</f>
        <v>0</v>
      </c>
      <c r="BP107" s="73" t="e">
        <f>SUM($AZ$96,$AW$102,$AZ$107,$AZ$115,$AZ$121)+$AK$69</f>
        <v>#VALUE!</v>
      </c>
      <c r="BQ107" s="74" t="s">
        <v>18</v>
      </c>
      <c r="BR107" s="73" t="e">
        <f>SUM($AW$96,$AZ$102,$AW$107,$AW$115,$AW$121)+$AN$69</f>
        <v>#VALUE!</v>
      </c>
      <c r="BS107" s="75" t="e">
        <f t="shared" si="6"/>
        <v>#VALUE!</v>
      </c>
      <c r="BT107" s="72"/>
    </row>
    <row r="108" spans="2:72" ht="18" customHeight="1">
      <c r="B108" s="127">
        <v>44</v>
      </c>
      <c r="C108" s="128"/>
      <c r="D108" s="271" t="str">
        <f>$P$84</f>
        <v>1.-6.</v>
      </c>
      <c r="E108" s="271"/>
      <c r="F108" s="271"/>
      <c r="G108" s="128"/>
      <c r="H108" s="128"/>
      <c r="I108" s="128"/>
      <c r="J108" s="118">
        <f>J107</f>
        <v>0.6124999999999994</v>
      </c>
      <c r="K108" s="119"/>
      <c r="L108" s="119"/>
      <c r="M108" s="119"/>
      <c r="N108" s="120"/>
      <c r="O108" s="149" t="str">
        <f>D90</f>
        <v>3. Gruppe B</v>
      </c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50" t="s">
        <v>19</v>
      </c>
      <c r="AF108" s="149" t="str">
        <f>D87</f>
        <v>2. Gruppe A</v>
      </c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50"/>
      <c r="AW108" s="151"/>
      <c r="AX108" s="140"/>
      <c r="AY108" s="50" t="s">
        <v>18</v>
      </c>
      <c r="AZ108" s="140"/>
      <c r="BA108" s="141"/>
      <c r="BB108" s="142"/>
      <c r="BC108" s="143"/>
      <c r="BD108" s="65"/>
      <c r="BE108" s="66"/>
      <c r="BF108" s="70" t="str">
        <f t="shared" si="4"/>
        <v>0</v>
      </c>
      <c r="BG108" s="70"/>
      <c r="BH108" s="70" t="str">
        <f t="shared" si="5"/>
        <v>0</v>
      </c>
      <c r="BI108" s="66"/>
      <c r="BJ108" s="66"/>
      <c r="BK108" s="71"/>
      <c r="BL108" s="71"/>
      <c r="BM108" s="72" t="str">
        <f>$D$89</f>
        <v>3. Gruppe A</v>
      </c>
      <c r="BN108" s="73" t="e">
        <f>COUNT($AW$97,$AZ$102,$AZ$109,$AZ$113,$AW$120)+$AE$62</f>
        <v>#VALUE!</v>
      </c>
      <c r="BO108" s="73">
        <f>SUM($BF$97,$BH$102,$BH$109,$BH$113,$BF$120)+$AH$62</f>
        <v>0</v>
      </c>
      <c r="BP108" s="73" t="e">
        <f>SUM($AW$97,$AZ$102,$AZ$109,$AZ$113,$AW$120)+$AK$62</f>
        <v>#VALUE!</v>
      </c>
      <c r="BQ108" s="74" t="s">
        <v>18</v>
      </c>
      <c r="BR108" s="73" t="e">
        <f>SUM($AZ$97,$AW$102,$AW$109,$AW$113,$AZ$120)+$AN$62</f>
        <v>#VALUE!</v>
      </c>
      <c r="BS108" s="75" t="e">
        <f t="shared" si="6"/>
        <v>#VALUE!</v>
      </c>
      <c r="BT108" s="72"/>
    </row>
    <row r="109" spans="2:72" ht="18" customHeight="1" thickBot="1">
      <c r="B109" s="129">
        <v>45</v>
      </c>
      <c r="C109" s="130"/>
      <c r="D109" s="271" t="str">
        <f>$P$84</f>
        <v>1.-6.</v>
      </c>
      <c r="E109" s="271"/>
      <c r="F109" s="271"/>
      <c r="G109" s="130"/>
      <c r="H109" s="130"/>
      <c r="I109" s="130"/>
      <c r="J109" s="121">
        <f>J107+$U$10*$X$10+$AL$10</f>
        <v>0.6208333333333327</v>
      </c>
      <c r="K109" s="121"/>
      <c r="L109" s="121"/>
      <c r="M109" s="121"/>
      <c r="N109" s="121"/>
      <c r="O109" s="157" t="str">
        <f>D85</f>
        <v>1. Gruppe A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49" t="s">
        <v>19</v>
      </c>
      <c r="AF109" s="157" t="str">
        <f>D89</f>
        <v>3. Gruppe A</v>
      </c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8"/>
      <c r="AW109" s="144"/>
      <c r="AX109" s="145"/>
      <c r="AY109" s="49" t="s">
        <v>18</v>
      </c>
      <c r="AZ109" s="145"/>
      <c r="BA109" s="146"/>
      <c r="BB109" s="147"/>
      <c r="BC109" s="148"/>
      <c r="BD109" s="65"/>
      <c r="BE109" s="66"/>
      <c r="BF109" s="70" t="str">
        <f t="shared" si="4"/>
        <v>0</v>
      </c>
      <c r="BG109" s="70"/>
      <c r="BH109" s="70" t="str">
        <f t="shared" si="5"/>
        <v>0</v>
      </c>
      <c r="BI109" s="66"/>
      <c r="BJ109" s="66"/>
      <c r="BK109" s="71"/>
      <c r="BL109" s="71"/>
      <c r="BM109" s="72" t="str">
        <f>$D$90</f>
        <v>3. Gruppe B</v>
      </c>
      <c r="BN109" s="73" t="e">
        <f>COUNT($AZ$97,$AW$103,$AW$108,$AZ$114,$AW$121)+$AE$70</f>
        <v>#VALUE!</v>
      </c>
      <c r="BO109" s="73">
        <f>SUM($BH$97,$BF$103,$BF$108,$BH$114,$BF$121)+$AH$70</f>
        <v>0</v>
      </c>
      <c r="BP109" s="73" t="e">
        <f>SUM($AZ$97,$AW$103,$AW$108,$AZ$114,$AW$121)+$AK$70</f>
        <v>#VALUE!</v>
      </c>
      <c r="BQ109" s="74" t="s">
        <v>18</v>
      </c>
      <c r="BR109" s="73" t="e">
        <f>SUM($AW$97,$AZ$103,$AZ$108,$AW$114,$AZ$121)+$AN$70</f>
        <v>#VALUE!</v>
      </c>
      <c r="BS109" s="75" t="e">
        <f t="shared" si="6"/>
        <v>#VALUE!</v>
      </c>
      <c r="BT109" s="72"/>
    </row>
    <row r="110" spans="2:72" ht="18" customHeight="1">
      <c r="B110" s="125">
        <v>46</v>
      </c>
      <c r="C110" s="126"/>
      <c r="D110" s="283" t="str">
        <f>$AS$84</f>
        <v>7.-12.</v>
      </c>
      <c r="E110" s="283"/>
      <c r="F110" s="283"/>
      <c r="G110" s="126"/>
      <c r="H110" s="126"/>
      <c r="I110" s="126"/>
      <c r="J110" s="122">
        <f>J109</f>
        <v>0.6208333333333327</v>
      </c>
      <c r="K110" s="123"/>
      <c r="L110" s="123"/>
      <c r="M110" s="123"/>
      <c r="N110" s="124"/>
      <c r="O110" s="161" t="str">
        <f>AG89</f>
        <v>5. Gruppe A</v>
      </c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1" t="s">
        <v>19</v>
      </c>
      <c r="AF110" s="162" t="str">
        <f>AG85</f>
        <v>6. Gruppe A</v>
      </c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91"/>
      <c r="AW110" s="224"/>
      <c r="AX110" s="225"/>
      <c r="AY110" s="11" t="s">
        <v>18</v>
      </c>
      <c r="AZ110" s="225"/>
      <c r="BA110" s="226"/>
      <c r="BB110" s="222"/>
      <c r="BC110" s="223"/>
      <c r="BD110" s="65"/>
      <c r="BE110" s="66"/>
      <c r="BF110" s="70" t="str">
        <f t="shared" si="4"/>
        <v>0</v>
      </c>
      <c r="BG110" s="70"/>
      <c r="BH110" s="70" t="str">
        <f t="shared" si="5"/>
        <v>0</v>
      </c>
      <c r="BI110" s="66"/>
      <c r="BJ110" s="66"/>
      <c r="BK110" s="71"/>
      <c r="BL110" s="71"/>
      <c r="BM110" s="72"/>
      <c r="BN110" s="73"/>
      <c r="BO110" s="73"/>
      <c r="BP110" s="73"/>
      <c r="BQ110" s="74"/>
      <c r="BR110" s="73"/>
      <c r="BS110" s="75"/>
      <c r="BT110" s="72"/>
    </row>
    <row r="111" spans="2:72" ht="18" customHeight="1">
      <c r="B111" s="127">
        <v>47</v>
      </c>
      <c r="C111" s="128"/>
      <c r="D111" s="284" t="str">
        <f>$AS$84</f>
        <v>7.-12.</v>
      </c>
      <c r="E111" s="284"/>
      <c r="F111" s="284"/>
      <c r="G111" s="128"/>
      <c r="H111" s="128"/>
      <c r="I111" s="142"/>
      <c r="J111" s="132">
        <f>J109+$U$10*$X$10+$AL$10</f>
        <v>0.629166666666666</v>
      </c>
      <c r="K111" s="132"/>
      <c r="L111" s="132"/>
      <c r="M111" s="132"/>
      <c r="N111" s="132"/>
      <c r="O111" s="252" t="str">
        <f>AG87</f>
        <v>4. Gruppe A</v>
      </c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50" t="s">
        <v>19</v>
      </c>
      <c r="AF111" s="149" t="str">
        <f>AG90</f>
        <v>5. Gruppe B</v>
      </c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50"/>
      <c r="AW111" s="151"/>
      <c r="AX111" s="140"/>
      <c r="AY111" s="50" t="s">
        <v>18</v>
      </c>
      <c r="AZ111" s="140"/>
      <c r="BA111" s="141"/>
      <c r="BB111" s="142"/>
      <c r="BC111" s="143"/>
      <c r="BD111" s="65"/>
      <c r="BE111" s="66"/>
      <c r="BF111" s="70" t="str">
        <f t="shared" si="4"/>
        <v>0</v>
      </c>
      <c r="BG111" s="70"/>
      <c r="BH111" s="70" t="str">
        <f t="shared" si="5"/>
        <v>0</v>
      </c>
      <c r="BI111" s="66"/>
      <c r="BJ111" s="66"/>
      <c r="BK111" s="71"/>
      <c r="BL111" s="71"/>
      <c r="BM111" s="72"/>
      <c r="BN111" s="73"/>
      <c r="BO111" s="73"/>
      <c r="BP111" s="73"/>
      <c r="BQ111" s="74"/>
      <c r="BR111" s="73"/>
      <c r="BS111" s="75"/>
      <c r="BT111" s="72"/>
    </row>
    <row r="112" spans="2:72" ht="18" customHeight="1" thickBot="1">
      <c r="B112" s="129">
        <v>48</v>
      </c>
      <c r="C112" s="130"/>
      <c r="D112" s="272" t="str">
        <f>$AS$84</f>
        <v>7.-12.</v>
      </c>
      <c r="E112" s="272"/>
      <c r="F112" s="273"/>
      <c r="G112" s="130"/>
      <c r="H112" s="130"/>
      <c r="I112" s="147"/>
      <c r="J112" s="114">
        <f>J111</f>
        <v>0.629166666666666</v>
      </c>
      <c r="K112" s="115"/>
      <c r="L112" s="115"/>
      <c r="M112" s="115"/>
      <c r="N112" s="116"/>
      <c r="O112" s="152" t="str">
        <f>AG86</f>
        <v>6. Gruppe B</v>
      </c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49" t="s">
        <v>19</v>
      </c>
      <c r="AF112" s="153" t="str">
        <f>AG88</f>
        <v>4. Gruppe B</v>
      </c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4"/>
      <c r="AW112" s="144"/>
      <c r="AX112" s="145"/>
      <c r="AY112" s="49" t="s">
        <v>18</v>
      </c>
      <c r="AZ112" s="145"/>
      <c r="BA112" s="146"/>
      <c r="BB112" s="147"/>
      <c r="BC112" s="148"/>
      <c r="BD112" s="65"/>
      <c r="BE112" s="66"/>
      <c r="BF112" s="70" t="str">
        <f t="shared" si="4"/>
        <v>0</v>
      </c>
      <c r="BG112" s="70"/>
      <c r="BH112" s="70" t="str">
        <f t="shared" si="5"/>
        <v>0</v>
      </c>
      <c r="BI112" s="66"/>
      <c r="BJ112" s="66"/>
      <c r="BK112" s="71"/>
      <c r="BL112" s="71"/>
      <c r="BM112" s="72"/>
      <c r="BN112" s="73"/>
      <c r="BO112" s="73"/>
      <c r="BP112" s="73"/>
      <c r="BQ112" s="74"/>
      <c r="BR112" s="73"/>
      <c r="BS112" s="75"/>
      <c r="BT112" s="72"/>
    </row>
    <row r="113" spans="2:72" ht="18" customHeight="1">
      <c r="B113" s="125">
        <v>49</v>
      </c>
      <c r="C113" s="126"/>
      <c r="D113" s="282" t="str">
        <f>$P$84</f>
        <v>1.-6.</v>
      </c>
      <c r="E113" s="282"/>
      <c r="F113" s="282"/>
      <c r="G113" s="126"/>
      <c r="H113" s="126"/>
      <c r="I113" s="126"/>
      <c r="J113" s="117">
        <f>J111+$U$10*$X$10+$AL$10</f>
        <v>0.6374999999999993</v>
      </c>
      <c r="K113" s="117"/>
      <c r="L113" s="117"/>
      <c r="M113" s="117"/>
      <c r="N113" s="117"/>
      <c r="O113" s="161" t="str">
        <f>D87</f>
        <v>2. Gruppe A</v>
      </c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1" t="s">
        <v>19</v>
      </c>
      <c r="AF113" s="162" t="str">
        <f>D89</f>
        <v>3. Gruppe A</v>
      </c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91"/>
      <c r="AW113" s="224"/>
      <c r="AX113" s="225"/>
      <c r="AY113" s="11" t="s">
        <v>18</v>
      </c>
      <c r="AZ113" s="225"/>
      <c r="BA113" s="226"/>
      <c r="BB113" s="222"/>
      <c r="BC113" s="223"/>
      <c r="BD113" s="65"/>
      <c r="BE113" s="66"/>
      <c r="BF113" s="70" t="str">
        <f t="shared" si="4"/>
        <v>0</v>
      </c>
      <c r="BG113" s="70"/>
      <c r="BH113" s="70" t="str">
        <f t="shared" si="5"/>
        <v>0</v>
      </c>
      <c r="BI113" s="66"/>
      <c r="BJ113" s="66"/>
      <c r="BK113" s="71"/>
      <c r="BL113" s="71"/>
      <c r="BM113" s="72"/>
      <c r="BN113" s="73"/>
      <c r="BO113" s="73"/>
      <c r="BP113" s="73"/>
      <c r="BQ113" s="74"/>
      <c r="BR113" s="73"/>
      <c r="BS113" s="75"/>
      <c r="BT113" s="72"/>
    </row>
    <row r="114" spans="2:72" ht="18" customHeight="1">
      <c r="B114" s="127">
        <v>50</v>
      </c>
      <c r="C114" s="128"/>
      <c r="D114" s="271" t="str">
        <f>$P$84</f>
        <v>1.-6.</v>
      </c>
      <c r="E114" s="271"/>
      <c r="F114" s="271"/>
      <c r="G114" s="128"/>
      <c r="H114" s="128"/>
      <c r="I114" s="128"/>
      <c r="J114" s="118">
        <f>J113</f>
        <v>0.6374999999999993</v>
      </c>
      <c r="K114" s="119"/>
      <c r="L114" s="119"/>
      <c r="M114" s="119"/>
      <c r="N114" s="120"/>
      <c r="O114" s="149" t="str">
        <f>D86</f>
        <v>1. Gruppe B</v>
      </c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50" t="s">
        <v>19</v>
      </c>
      <c r="AF114" s="149" t="str">
        <f>D90</f>
        <v>3. Gruppe B</v>
      </c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50"/>
      <c r="AW114" s="151"/>
      <c r="AX114" s="140"/>
      <c r="AY114" s="50" t="s">
        <v>18</v>
      </c>
      <c r="AZ114" s="140"/>
      <c r="BA114" s="141"/>
      <c r="BB114" s="142"/>
      <c r="BC114" s="143"/>
      <c r="BD114" s="65"/>
      <c r="BE114" s="66"/>
      <c r="BF114" s="70" t="str">
        <f t="shared" si="4"/>
        <v>0</v>
      </c>
      <c r="BG114" s="70"/>
      <c r="BH114" s="70" t="str">
        <f t="shared" si="5"/>
        <v>0</v>
      </c>
      <c r="BI114" s="66"/>
      <c r="BJ114" s="66"/>
      <c r="BK114" s="71"/>
      <c r="BL114" s="71"/>
      <c r="BM114" s="72"/>
      <c r="BN114" s="73"/>
      <c r="BO114" s="73"/>
      <c r="BP114" s="73"/>
      <c r="BQ114" s="74"/>
      <c r="BR114" s="73"/>
      <c r="BS114" s="75"/>
      <c r="BT114" s="72"/>
    </row>
    <row r="115" spans="2:72" ht="18" customHeight="1" thickBot="1">
      <c r="B115" s="129">
        <v>51</v>
      </c>
      <c r="C115" s="130"/>
      <c r="D115" s="271" t="str">
        <f>$P$84</f>
        <v>1.-6.</v>
      </c>
      <c r="E115" s="271"/>
      <c r="F115" s="271"/>
      <c r="G115" s="130"/>
      <c r="H115" s="130"/>
      <c r="I115" s="130"/>
      <c r="J115" s="121">
        <f>J113+$U$10*$X$10+$AL$10</f>
        <v>0.6458333333333326</v>
      </c>
      <c r="K115" s="121"/>
      <c r="L115" s="121"/>
      <c r="M115" s="121"/>
      <c r="N115" s="121"/>
      <c r="O115" s="157" t="str">
        <f>D85</f>
        <v>1. Gruppe A</v>
      </c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49" t="s">
        <v>19</v>
      </c>
      <c r="AF115" s="157" t="str">
        <f>D88</f>
        <v>2. Gruppe B</v>
      </c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8"/>
      <c r="AW115" s="144"/>
      <c r="AX115" s="145"/>
      <c r="AY115" s="49" t="s">
        <v>18</v>
      </c>
      <c r="AZ115" s="145"/>
      <c r="BA115" s="146"/>
      <c r="BB115" s="147"/>
      <c r="BC115" s="148"/>
      <c r="BD115" s="65"/>
      <c r="BE115" s="66"/>
      <c r="BF115" s="70" t="str">
        <f t="shared" si="4"/>
        <v>0</v>
      </c>
      <c r="BG115" s="70"/>
      <c r="BH115" s="70" t="str">
        <f t="shared" si="5"/>
        <v>0</v>
      </c>
      <c r="BI115" s="66"/>
      <c r="BJ115" s="66"/>
      <c r="BK115" s="71"/>
      <c r="BL115" s="71"/>
      <c r="BM115" s="72"/>
      <c r="BN115" s="73"/>
      <c r="BO115" s="73"/>
      <c r="BP115" s="73"/>
      <c r="BQ115" s="74"/>
      <c r="BR115" s="73"/>
      <c r="BS115" s="75"/>
      <c r="BT115" s="72"/>
    </row>
    <row r="116" spans="2:72" ht="18" customHeight="1">
      <c r="B116" s="125">
        <v>52</v>
      </c>
      <c r="C116" s="126"/>
      <c r="D116" s="283" t="str">
        <f>$AS$84</f>
        <v>7.-12.</v>
      </c>
      <c r="E116" s="283"/>
      <c r="F116" s="283"/>
      <c r="G116" s="126"/>
      <c r="H116" s="126"/>
      <c r="I116" s="126"/>
      <c r="J116" s="122">
        <f>J115</f>
        <v>0.6458333333333326</v>
      </c>
      <c r="K116" s="123"/>
      <c r="L116" s="123"/>
      <c r="M116" s="123"/>
      <c r="N116" s="124"/>
      <c r="O116" s="161" t="str">
        <f>AG87</f>
        <v>4. Gruppe A</v>
      </c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1" t="s">
        <v>19</v>
      </c>
      <c r="AF116" s="162" t="str">
        <f>AG89</f>
        <v>5. Gruppe A</v>
      </c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91"/>
      <c r="AW116" s="224"/>
      <c r="AX116" s="225"/>
      <c r="AY116" s="11" t="s">
        <v>18</v>
      </c>
      <c r="AZ116" s="225"/>
      <c r="BA116" s="226"/>
      <c r="BB116" s="222"/>
      <c r="BC116" s="223"/>
      <c r="BD116" s="65"/>
      <c r="BE116" s="66"/>
      <c r="BF116" s="70" t="str">
        <f t="shared" si="4"/>
        <v>0</v>
      </c>
      <c r="BG116" s="70"/>
      <c r="BH116" s="70" t="str">
        <f t="shared" si="5"/>
        <v>0</v>
      </c>
      <c r="BI116" s="66"/>
      <c r="BJ116" s="66"/>
      <c r="BK116" s="71"/>
      <c r="BL116" s="71"/>
      <c r="BM116" s="72"/>
      <c r="BN116" s="73"/>
      <c r="BO116" s="73"/>
      <c r="BP116" s="73"/>
      <c r="BQ116" s="74"/>
      <c r="BR116" s="73"/>
      <c r="BS116" s="75"/>
      <c r="BT116" s="72"/>
    </row>
    <row r="117" spans="2:72" ht="18" customHeight="1">
      <c r="B117" s="127">
        <v>53</v>
      </c>
      <c r="C117" s="128"/>
      <c r="D117" s="284" t="str">
        <f>$AS$84</f>
        <v>7.-12.</v>
      </c>
      <c r="E117" s="284"/>
      <c r="F117" s="284"/>
      <c r="G117" s="128"/>
      <c r="H117" s="128"/>
      <c r="I117" s="142"/>
      <c r="J117" s="132">
        <f>J115+$U$10*$X$10+$AL$10</f>
        <v>0.6541666666666659</v>
      </c>
      <c r="K117" s="132"/>
      <c r="L117" s="132"/>
      <c r="M117" s="132"/>
      <c r="N117" s="132"/>
      <c r="O117" s="252" t="str">
        <f>AG90</f>
        <v>5. Gruppe B</v>
      </c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50" t="s">
        <v>19</v>
      </c>
      <c r="AF117" s="149" t="str">
        <f>AG86</f>
        <v>6. Gruppe B</v>
      </c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50"/>
      <c r="AW117" s="151"/>
      <c r="AX117" s="140"/>
      <c r="AY117" s="50" t="s">
        <v>18</v>
      </c>
      <c r="AZ117" s="140"/>
      <c r="BA117" s="141"/>
      <c r="BB117" s="142"/>
      <c r="BC117" s="143"/>
      <c r="BD117" s="65"/>
      <c r="BE117" s="66"/>
      <c r="BF117" s="70" t="str">
        <f t="shared" si="4"/>
        <v>0</v>
      </c>
      <c r="BG117" s="70"/>
      <c r="BH117" s="70" t="str">
        <f t="shared" si="5"/>
        <v>0</v>
      </c>
      <c r="BI117" s="66"/>
      <c r="BJ117" s="66"/>
      <c r="BK117" s="71"/>
      <c r="BL117" s="71"/>
      <c r="BM117" s="72"/>
      <c r="BN117" s="73"/>
      <c r="BO117" s="73"/>
      <c r="BP117" s="73"/>
      <c r="BQ117" s="74"/>
      <c r="BR117" s="73"/>
      <c r="BS117" s="75"/>
      <c r="BT117" s="72"/>
    </row>
    <row r="118" spans="2:72" ht="18" customHeight="1" thickBot="1">
      <c r="B118" s="129">
        <v>54</v>
      </c>
      <c r="C118" s="130"/>
      <c r="D118" s="272" t="str">
        <f>$AS$84</f>
        <v>7.-12.</v>
      </c>
      <c r="E118" s="272"/>
      <c r="F118" s="273"/>
      <c r="G118" s="130"/>
      <c r="H118" s="130"/>
      <c r="I118" s="147"/>
      <c r="J118" s="114">
        <f>J117</f>
        <v>0.6541666666666659</v>
      </c>
      <c r="K118" s="115"/>
      <c r="L118" s="115"/>
      <c r="M118" s="115"/>
      <c r="N118" s="116"/>
      <c r="O118" s="152" t="str">
        <f>AG85</f>
        <v>6. Gruppe A</v>
      </c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49" t="s">
        <v>19</v>
      </c>
      <c r="AF118" s="153" t="str">
        <f>AG88</f>
        <v>4. Gruppe B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4"/>
      <c r="AW118" s="144"/>
      <c r="AX118" s="145"/>
      <c r="AY118" s="49" t="s">
        <v>18</v>
      </c>
      <c r="AZ118" s="145"/>
      <c r="BA118" s="146"/>
      <c r="BB118" s="147"/>
      <c r="BC118" s="148"/>
      <c r="BD118" s="65"/>
      <c r="BE118" s="66"/>
      <c r="BF118" s="70" t="str">
        <f t="shared" si="4"/>
        <v>0</v>
      </c>
      <c r="BG118" s="70"/>
      <c r="BH118" s="70" t="str">
        <f t="shared" si="5"/>
        <v>0</v>
      </c>
      <c r="BI118" s="66"/>
      <c r="BJ118" s="66"/>
      <c r="BK118" s="71"/>
      <c r="BL118" s="71"/>
      <c r="BM118" s="72"/>
      <c r="BN118" s="73"/>
      <c r="BO118" s="73"/>
      <c r="BP118" s="73"/>
      <c r="BQ118" s="74"/>
      <c r="BR118" s="73"/>
      <c r="BS118" s="75"/>
      <c r="BT118" s="72"/>
    </row>
    <row r="119" spans="2:72" ht="18" customHeight="1">
      <c r="B119" s="125">
        <v>55</v>
      </c>
      <c r="C119" s="126"/>
      <c r="D119" s="282" t="str">
        <f>$P$84</f>
        <v>1.-6.</v>
      </c>
      <c r="E119" s="282"/>
      <c r="F119" s="282"/>
      <c r="G119" s="126"/>
      <c r="H119" s="126"/>
      <c r="I119" s="126"/>
      <c r="J119" s="117">
        <f>J117+$U$10*$X$10+$AL$10</f>
        <v>0.6624999999999992</v>
      </c>
      <c r="K119" s="117"/>
      <c r="L119" s="117"/>
      <c r="M119" s="117"/>
      <c r="N119" s="117"/>
      <c r="O119" s="161" t="str">
        <f>D85</f>
        <v>1. Gruppe A</v>
      </c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1" t="s">
        <v>19</v>
      </c>
      <c r="AF119" s="162" t="str">
        <f>D87</f>
        <v>2. Gruppe A</v>
      </c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91"/>
      <c r="AW119" s="224"/>
      <c r="AX119" s="225"/>
      <c r="AY119" s="11" t="s">
        <v>18</v>
      </c>
      <c r="AZ119" s="225"/>
      <c r="BA119" s="226"/>
      <c r="BB119" s="222"/>
      <c r="BC119" s="223"/>
      <c r="BD119" s="65"/>
      <c r="BE119" s="66"/>
      <c r="BF119" s="70" t="str">
        <f t="shared" si="4"/>
        <v>0</v>
      </c>
      <c r="BG119" s="70"/>
      <c r="BH119" s="70" t="str">
        <f t="shared" si="5"/>
        <v>0</v>
      </c>
      <c r="BI119" s="66"/>
      <c r="BJ119" s="66"/>
      <c r="BK119" s="71"/>
      <c r="BL119" s="71"/>
      <c r="BM119" s="72"/>
      <c r="BN119" s="73"/>
      <c r="BO119" s="73"/>
      <c r="BP119" s="73"/>
      <c r="BQ119" s="74"/>
      <c r="BR119" s="73"/>
      <c r="BS119" s="75"/>
      <c r="BT119" s="72"/>
    </row>
    <row r="120" spans="2:72" ht="18" customHeight="1">
      <c r="B120" s="127">
        <v>56</v>
      </c>
      <c r="C120" s="128"/>
      <c r="D120" s="271" t="str">
        <f>$P$84</f>
        <v>1.-6.</v>
      </c>
      <c r="E120" s="271"/>
      <c r="F120" s="271"/>
      <c r="G120" s="128"/>
      <c r="H120" s="128"/>
      <c r="I120" s="128"/>
      <c r="J120" s="118">
        <f>J119</f>
        <v>0.6624999999999992</v>
      </c>
      <c r="K120" s="119"/>
      <c r="L120" s="119"/>
      <c r="M120" s="119"/>
      <c r="N120" s="120"/>
      <c r="O120" s="149" t="str">
        <f>D89</f>
        <v>3. Gruppe A</v>
      </c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50" t="s">
        <v>19</v>
      </c>
      <c r="AF120" s="149" t="str">
        <f>D86</f>
        <v>1. Gruppe B</v>
      </c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50"/>
      <c r="AW120" s="151"/>
      <c r="AX120" s="140"/>
      <c r="AY120" s="50" t="s">
        <v>18</v>
      </c>
      <c r="AZ120" s="140"/>
      <c r="BA120" s="141"/>
      <c r="BB120" s="142"/>
      <c r="BC120" s="143"/>
      <c r="BD120" s="65"/>
      <c r="BE120" s="66"/>
      <c r="BF120" s="70" t="str">
        <f t="shared" si="4"/>
        <v>0</v>
      </c>
      <c r="BG120" s="70"/>
      <c r="BH120" s="70" t="str">
        <f t="shared" si="5"/>
        <v>0</v>
      </c>
      <c r="BI120" s="66"/>
      <c r="BJ120" s="66"/>
      <c r="BK120" s="71"/>
      <c r="BL120" s="71"/>
      <c r="BM120" s="72"/>
      <c r="BN120" s="73"/>
      <c r="BO120" s="73"/>
      <c r="BP120" s="73"/>
      <c r="BQ120" s="74"/>
      <c r="BR120" s="73"/>
      <c r="BS120" s="75"/>
      <c r="BT120" s="72"/>
    </row>
    <row r="121" spans="2:72" ht="18" customHeight="1" thickBot="1">
      <c r="B121" s="129">
        <v>57</v>
      </c>
      <c r="C121" s="130"/>
      <c r="D121" s="271" t="str">
        <f>$P$84</f>
        <v>1.-6.</v>
      </c>
      <c r="E121" s="271"/>
      <c r="F121" s="271"/>
      <c r="G121" s="130"/>
      <c r="H121" s="130"/>
      <c r="I121" s="130"/>
      <c r="J121" s="121">
        <f>J119+$U$10*$X$10+$AL$10</f>
        <v>0.6708333333333325</v>
      </c>
      <c r="K121" s="121"/>
      <c r="L121" s="121"/>
      <c r="M121" s="121"/>
      <c r="N121" s="121"/>
      <c r="O121" s="157" t="str">
        <f>D90</f>
        <v>3. Gruppe B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49" t="s">
        <v>19</v>
      </c>
      <c r="AF121" s="157" t="str">
        <f>D88</f>
        <v>2. Gruppe B</v>
      </c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8"/>
      <c r="AW121" s="144"/>
      <c r="AX121" s="145"/>
      <c r="AY121" s="49" t="s">
        <v>18</v>
      </c>
      <c r="AZ121" s="145"/>
      <c r="BA121" s="146"/>
      <c r="BB121" s="147"/>
      <c r="BC121" s="148"/>
      <c r="BD121" s="65"/>
      <c r="BE121" s="66"/>
      <c r="BF121" s="70" t="str">
        <f t="shared" si="4"/>
        <v>0</v>
      </c>
      <c r="BG121" s="70"/>
      <c r="BH121" s="70" t="str">
        <f t="shared" si="5"/>
        <v>0</v>
      </c>
      <c r="BI121" s="66"/>
      <c r="BJ121" s="66"/>
      <c r="BK121" s="71"/>
      <c r="BL121" s="71"/>
      <c r="BM121" s="72"/>
      <c r="BN121" s="73"/>
      <c r="BO121" s="73"/>
      <c r="BP121" s="73"/>
      <c r="BQ121" s="74"/>
      <c r="BR121" s="73"/>
      <c r="BS121" s="75"/>
      <c r="BT121" s="72"/>
    </row>
    <row r="122" spans="2:72" ht="18" customHeight="1">
      <c r="B122" s="125">
        <v>58</v>
      </c>
      <c r="C122" s="126"/>
      <c r="D122" s="283" t="str">
        <f>$AS$84</f>
        <v>7.-12.</v>
      </c>
      <c r="E122" s="283"/>
      <c r="F122" s="283"/>
      <c r="G122" s="126"/>
      <c r="H122" s="126"/>
      <c r="I122" s="126"/>
      <c r="J122" s="122">
        <f>J121</f>
        <v>0.6708333333333325</v>
      </c>
      <c r="K122" s="123"/>
      <c r="L122" s="123"/>
      <c r="M122" s="123"/>
      <c r="N122" s="124"/>
      <c r="O122" s="161" t="str">
        <f>AG89</f>
        <v>5. Gruppe A</v>
      </c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1" t="s">
        <v>19</v>
      </c>
      <c r="AF122" s="162" t="str">
        <f>AG86</f>
        <v>6. Gruppe B</v>
      </c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91"/>
      <c r="AW122" s="224"/>
      <c r="AX122" s="225"/>
      <c r="AY122" s="11" t="s">
        <v>18</v>
      </c>
      <c r="AZ122" s="225"/>
      <c r="BA122" s="226"/>
      <c r="BB122" s="222"/>
      <c r="BC122" s="223"/>
      <c r="BD122" s="65"/>
      <c r="BE122" s="66"/>
      <c r="BF122" s="70" t="str">
        <f t="shared" si="4"/>
        <v>0</v>
      </c>
      <c r="BG122" s="70"/>
      <c r="BH122" s="70" t="str">
        <f t="shared" si="5"/>
        <v>0</v>
      </c>
      <c r="BI122" s="66"/>
      <c r="BJ122" s="66"/>
      <c r="BK122" s="71"/>
      <c r="BL122" s="71"/>
      <c r="BM122" s="72"/>
      <c r="BN122" s="73"/>
      <c r="BO122" s="73"/>
      <c r="BP122" s="73"/>
      <c r="BQ122" s="74"/>
      <c r="BR122" s="73"/>
      <c r="BS122" s="75"/>
      <c r="BT122" s="72"/>
    </row>
    <row r="123" spans="2:72" ht="18" customHeight="1">
      <c r="B123" s="127">
        <v>59</v>
      </c>
      <c r="C123" s="128"/>
      <c r="D123" s="284" t="str">
        <f>$AS$84</f>
        <v>7.-12.</v>
      </c>
      <c r="E123" s="284"/>
      <c r="F123" s="284"/>
      <c r="G123" s="128"/>
      <c r="H123" s="128"/>
      <c r="I123" s="142"/>
      <c r="J123" s="132">
        <f>J121+$U$10*$X$10+$AL$10</f>
        <v>0.6791666666666658</v>
      </c>
      <c r="K123" s="132"/>
      <c r="L123" s="132"/>
      <c r="M123" s="132"/>
      <c r="N123" s="132"/>
      <c r="O123" s="252" t="str">
        <f>AG85</f>
        <v>6. Gruppe A</v>
      </c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50" t="s">
        <v>19</v>
      </c>
      <c r="AF123" s="149" t="str">
        <f>AG87</f>
        <v>4. Gruppe A</v>
      </c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50"/>
      <c r="AW123" s="151"/>
      <c r="AX123" s="140"/>
      <c r="AY123" s="50" t="s">
        <v>18</v>
      </c>
      <c r="AZ123" s="140"/>
      <c r="BA123" s="141"/>
      <c r="BB123" s="142"/>
      <c r="BC123" s="143"/>
      <c r="BD123" s="65"/>
      <c r="BE123" s="66"/>
      <c r="BF123" s="70" t="str">
        <f t="shared" si="4"/>
        <v>0</v>
      </c>
      <c r="BG123" s="70" t="s">
        <v>18</v>
      </c>
      <c r="BH123" s="70" t="str">
        <f t="shared" si="5"/>
        <v>0</v>
      </c>
      <c r="BI123" s="66"/>
      <c r="BJ123" s="66"/>
      <c r="BK123" s="71"/>
      <c r="BL123" s="71"/>
      <c r="BM123" s="76"/>
      <c r="BN123" s="76"/>
      <c r="BO123" s="76"/>
      <c r="BP123" s="76"/>
      <c r="BQ123" s="76"/>
      <c r="BR123" s="76"/>
      <c r="BS123" s="75"/>
      <c r="BT123" s="66"/>
    </row>
    <row r="124" spans="2:72" ht="18" customHeight="1" thickBot="1">
      <c r="B124" s="129">
        <v>60</v>
      </c>
      <c r="C124" s="130"/>
      <c r="D124" s="272" t="str">
        <f>$AS$84</f>
        <v>7.-12.</v>
      </c>
      <c r="E124" s="272"/>
      <c r="F124" s="273"/>
      <c r="G124" s="130"/>
      <c r="H124" s="130"/>
      <c r="I124" s="147"/>
      <c r="J124" s="114">
        <f>J123</f>
        <v>0.6791666666666658</v>
      </c>
      <c r="K124" s="115"/>
      <c r="L124" s="115"/>
      <c r="M124" s="115"/>
      <c r="N124" s="116"/>
      <c r="O124" s="259" t="str">
        <f>AG90</f>
        <v>5. Gruppe B</v>
      </c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49" t="s">
        <v>19</v>
      </c>
      <c r="AF124" s="157" t="str">
        <f>AG88</f>
        <v>4. Gruppe B</v>
      </c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8"/>
      <c r="AW124" s="144"/>
      <c r="AX124" s="145"/>
      <c r="AY124" s="49" t="s">
        <v>18</v>
      </c>
      <c r="AZ124" s="145"/>
      <c r="BA124" s="146"/>
      <c r="BB124" s="147"/>
      <c r="BC124" s="148"/>
      <c r="BD124" s="65"/>
      <c r="BE124" s="66"/>
      <c r="BF124" s="70" t="str">
        <f t="shared" si="4"/>
        <v>0</v>
      </c>
      <c r="BG124" s="70" t="s">
        <v>18</v>
      </c>
      <c r="BH124" s="70" t="str">
        <f t="shared" si="5"/>
        <v>0</v>
      </c>
      <c r="BI124" s="66"/>
      <c r="BJ124" s="66"/>
      <c r="BK124" s="66"/>
      <c r="BL124" s="66"/>
      <c r="BM124" s="72" t="str">
        <f>$AG$87</f>
        <v>4. Gruppe A</v>
      </c>
      <c r="BN124" s="73" t="e">
        <f>COUNT($AW$99,$AZ$104,$AW$111,$AW$116,$AZ$123)+$AE$63</f>
        <v>#VALUE!</v>
      </c>
      <c r="BO124" s="73">
        <f>SUM($BF$99,$BH$104,$BF$111,$BF$116,$BH$123)+$AH$63</f>
        <v>0</v>
      </c>
      <c r="BP124" s="73" t="e">
        <f>SUM($AW$99,$AZ$104,$AW$111,$AW$116,$AZ$123)+$AK$63</f>
        <v>#VALUE!</v>
      </c>
      <c r="BQ124" s="74" t="s">
        <v>18</v>
      </c>
      <c r="BR124" s="73" t="e">
        <f>SUM($AZ$99,$AW$104,$AZ$111,$AZ$116,$AW$123)+$AN$63</f>
        <v>#VALUE!</v>
      </c>
      <c r="BS124" s="75" t="e">
        <f aca="true" t="shared" si="7" ref="BS124:BS129">SUM(BP124-BR124)</f>
        <v>#VALUE!</v>
      </c>
      <c r="BT124" s="66"/>
    </row>
    <row r="125" spans="49:72" ht="12.75">
      <c r="AW125" s="270"/>
      <c r="AX125" s="270"/>
      <c r="AY125" s="33"/>
      <c r="AZ125" s="270"/>
      <c r="BA125" s="270"/>
      <c r="BB125" s="38"/>
      <c r="BC125" s="39"/>
      <c r="BD125" s="65"/>
      <c r="BE125" s="66"/>
      <c r="BF125" s="70"/>
      <c r="BG125" s="70"/>
      <c r="BH125" s="70"/>
      <c r="BI125" s="66"/>
      <c r="BM125" s="72" t="str">
        <f>$AG$88</f>
        <v>4. Gruppe B</v>
      </c>
      <c r="BN125" s="73" t="e">
        <f>COUNT($AZ$99,$AW$106,$AZ$112,$AZ$118,$AZ$124)+$AE$71</f>
        <v>#VALUE!</v>
      </c>
      <c r="BO125" s="73">
        <f>SUM($BH$99,$BF$106,$BH$112,$BH$118,$BH$124)+$AH$71</f>
        <v>0</v>
      </c>
      <c r="BP125" s="73" t="e">
        <f>SUM($AZ$99,$AW$106,$AZ$112,$AZ$118,$AZ$124)+$AK$71</f>
        <v>#VALUE!</v>
      </c>
      <c r="BQ125" s="74" t="s">
        <v>18</v>
      </c>
      <c r="BR125" s="73" t="e">
        <f>SUM($AW$99,$AZ$106,$AW$112,$AW$118,$AW$124)+$AN$71</f>
        <v>#VALUE!</v>
      </c>
      <c r="BS125" s="75" t="e">
        <f t="shared" si="7"/>
        <v>#VALUE!</v>
      </c>
      <c r="BT125" s="66"/>
    </row>
    <row r="126" spans="58:71" ht="12.75">
      <c r="BF126" s="70"/>
      <c r="BG126" s="70"/>
      <c r="BH126" s="70"/>
      <c r="BI126" s="66"/>
      <c r="BM126" s="72" t="str">
        <f>$AG$89</f>
        <v>5. Gruppe A</v>
      </c>
      <c r="BN126" s="73" t="e">
        <f>COUNT($AW$100,$AZ$106,$AW$110,$AZ$116,$AW$122)+$AE$64</f>
        <v>#VALUE!</v>
      </c>
      <c r="BO126" s="73">
        <f>SUM($BF$100,$BH$106,$BF$110,$BH$116,$BF$122)+$AH$64</f>
        <v>0</v>
      </c>
      <c r="BP126" s="73" t="e">
        <f>SUM($AW$100,$AZ$106,$AW$110,$AZ$116,$AW$122)+$AK$64</f>
        <v>#VALUE!</v>
      </c>
      <c r="BQ126" s="74" t="s">
        <v>18</v>
      </c>
      <c r="BR126" s="73" t="e">
        <f>SUM($AZ$100,$AW$106,$AZ$110,$AW$116,$AZ$122)+$AN$64</f>
        <v>#VALUE!</v>
      </c>
      <c r="BS126" s="75" t="e">
        <f t="shared" si="7"/>
        <v>#VALUE!</v>
      </c>
    </row>
    <row r="127" spans="2:71" ht="18" customHeight="1">
      <c r="B127" s="1" t="s">
        <v>49</v>
      </c>
      <c r="R127" s="26" t="s">
        <v>52</v>
      </c>
      <c r="BF127" s="70"/>
      <c r="BG127" s="70"/>
      <c r="BH127" s="70"/>
      <c r="BI127" s="66"/>
      <c r="BJ127" s="66"/>
      <c r="BK127" s="71"/>
      <c r="BL127" s="71"/>
      <c r="BM127" s="72" t="str">
        <f>$AG$90</f>
        <v>5. Gruppe B</v>
      </c>
      <c r="BN127" s="73" t="e">
        <f>COUNT($AZ$100,$AW$105,$AZ$111,$AW$117,$AW$124)+$AE$72</f>
        <v>#VALUE!</v>
      </c>
      <c r="BO127" s="73">
        <f>SUM($BH$100,$BF$105,$BH$111,$BF$117,$BF$124)+$AH$72</f>
        <v>0</v>
      </c>
      <c r="BP127" s="73" t="e">
        <f>SUM($AZ$100,$AW$105,$AZ$111,$AW$117,$AW$124)+$AK$72</f>
        <v>#VALUE!</v>
      </c>
      <c r="BQ127" s="74" t="s">
        <v>18</v>
      </c>
      <c r="BR127" s="73" t="e">
        <f>SUM($AW$100,$AZ$105,$AW$111,$AZ$117,$AZ$124)+$AN$72</f>
        <v>#VALUE!</v>
      </c>
      <c r="BS127" s="75" t="e">
        <f t="shared" si="7"/>
        <v>#VALUE!</v>
      </c>
    </row>
    <row r="128" spans="58:71" ht="18" customHeight="1" thickBot="1">
      <c r="BF128" s="70"/>
      <c r="BG128" s="70"/>
      <c r="BH128" s="70"/>
      <c r="BI128" s="66"/>
      <c r="BJ128" s="66"/>
      <c r="BK128" s="71"/>
      <c r="BL128" s="71"/>
      <c r="BM128" s="72" t="str">
        <f>$AG$85</f>
        <v>6. Gruppe A</v>
      </c>
      <c r="BN128" s="73" t="e">
        <f>COUNT($AW$98,$AZ$105,$AW$118,$AW$123,$AZ$110)+$AE$65</f>
        <v>#VALUE!</v>
      </c>
      <c r="BO128" s="73">
        <f>SUM($BF$98,$BH$105,$BF$118,$BF$123,$BH$110)+$AH$65</f>
        <v>0</v>
      </c>
      <c r="BP128" s="73" t="e">
        <f>SUM($AW$98,$AZ$105,$AW$118,$AW$123,$AZ$110)+$AK$65</f>
        <v>#VALUE!</v>
      </c>
      <c r="BQ128" s="74" t="s">
        <v>18</v>
      </c>
      <c r="BR128" s="73" t="e">
        <f>SUM($AZ$98,$AW$105,$AZ$118,$AZ$123,$AW$110)+$AN$65</f>
        <v>#VALUE!</v>
      </c>
      <c r="BS128" s="75" t="e">
        <f t="shared" si="7"/>
        <v>#VALUE!</v>
      </c>
    </row>
    <row r="129" spans="5:71" ht="18" customHeight="1" thickBot="1">
      <c r="E129" s="287" t="s">
        <v>47</v>
      </c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9" t="str">
        <f>P84</f>
        <v>1.-6.</v>
      </c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90" t="s">
        <v>32</v>
      </c>
      <c r="AF129" s="291"/>
      <c r="AG129" s="292"/>
      <c r="AH129" s="291" t="s">
        <v>23</v>
      </c>
      <c r="AI129" s="291"/>
      <c r="AJ129" s="292"/>
      <c r="AK129" s="290" t="s">
        <v>24</v>
      </c>
      <c r="AL129" s="291"/>
      <c r="AM129" s="291"/>
      <c r="AN129" s="291"/>
      <c r="AO129" s="292"/>
      <c r="AP129" s="290" t="s">
        <v>25</v>
      </c>
      <c r="AQ129" s="291"/>
      <c r="AR129" s="292"/>
      <c r="BF129" s="70"/>
      <c r="BG129" s="70"/>
      <c r="BH129" s="70"/>
      <c r="BI129" s="66"/>
      <c r="BJ129" s="66"/>
      <c r="BK129" s="71"/>
      <c r="BL129" s="71"/>
      <c r="BM129" s="72" t="str">
        <f>$AG$86</f>
        <v>6. Gruppe B</v>
      </c>
      <c r="BN129" s="73" t="e">
        <f>COUNT($AZ$98,$AW$104,$AW$112,$AZ$117,$AZ$122)+$AE$73</f>
        <v>#VALUE!</v>
      </c>
      <c r="BO129" s="73">
        <f>SUM($BH$98,$BF$104,$BF$112,$BH$117,$BH$122)+$AH$73</f>
        <v>0</v>
      </c>
      <c r="BP129" s="73" t="e">
        <f>SUM($AZ$98,$AW$104,$AW$112,$AZ$117,$AZ$122)+$AK$73</f>
        <v>#VALUE!</v>
      </c>
      <c r="BQ129" s="74" t="s">
        <v>18</v>
      </c>
      <c r="BR129" s="73" t="e">
        <f>SUM($AW$98,$AZ$104,$AZ$112,$AW$117,$AW$122)+$AN$73</f>
        <v>#VALUE!</v>
      </c>
      <c r="BS129" s="75" t="e">
        <f t="shared" si="7"/>
        <v>#VALUE!</v>
      </c>
    </row>
    <row r="130" spans="5:64" ht="18" customHeight="1">
      <c r="E130" s="206" t="s">
        <v>8</v>
      </c>
      <c r="F130" s="199"/>
      <c r="G130" s="207">
        <f>IF(ISBLANK($AZ$27),"",$BM$104)</f>
      </c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8"/>
      <c r="AE130" s="196" t="e">
        <f>IF($BN$104="","0",$BN$104)</f>
        <v>#VALUE!</v>
      </c>
      <c r="AF130" s="197"/>
      <c r="AG130" s="198"/>
      <c r="AH130" s="196">
        <f>IF($BO$104="","",$BO$104)</f>
        <v>0</v>
      </c>
      <c r="AI130" s="197"/>
      <c r="AJ130" s="198"/>
      <c r="AK130" s="199" t="e">
        <f>IF($BP$104=0,"",$BP$104)</f>
        <v>#VALUE!</v>
      </c>
      <c r="AL130" s="199"/>
      <c r="AM130" s="52" t="s">
        <v>18</v>
      </c>
      <c r="AN130" s="199" t="e">
        <f>IF($BR$104=0,"",$BR$104)</f>
        <v>#VALUE!</v>
      </c>
      <c r="AO130" s="199"/>
      <c r="AP130" s="200">
        <f>IF(AZ123="","",$BS$104)</f>
      </c>
      <c r="AQ130" s="201"/>
      <c r="AR130" s="202"/>
      <c r="BF130" s="70"/>
      <c r="BG130" s="70"/>
      <c r="BH130" s="70"/>
      <c r="BI130" s="66"/>
      <c r="BJ130" s="66"/>
      <c r="BK130" s="71"/>
      <c r="BL130" s="71"/>
    </row>
    <row r="131" spans="5:44" ht="18" customHeight="1">
      <c r="E131" s="192" t="s">
        <v>9</v>
      </c>
      <c r="F131" s="178"/>
      <c r="G131" s="189">
        <f>IF(ISBLANK($AZ$27),"",$BM$105)</f>
      </c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90"/>
      <c r="AE131" s="193" t="e">
        <f>IF($BN$105=0,"",$BN$105)</f>
        <v>#VALUE!</v>
      </c>
      <c r="AF131" s="194"/>
      <c r="AG131" s="195"/>
      <c r="AH131" s="193">
        <f>IF($BO$105="","",$BO$105)</f>
        <v>0</v>
      </c>
      <c r="AI131" s="194"/>
      <c r="AJ131" s="195"/>
      <c r="AK131" s="178" t="e">
        <f>IF($BP$105=0,"",$BP$105)</f>
        <v>#VALUE!</v>
      </c>
      <c r="AL131" s="178"/>
      <c r="AM131" s="9" t="s">
        <v>18</v>
      </c>
      <c r="AN131" s="178" t="e">
        <f>IF($BR$105=0,"",$BR$105)</f>
        <v>#VALUE!</v>
      </c>
      <c r="AO131" s="178"/>
      <c r="AP131" s="163">
        <f>IF(AZ123="","",$BS$105)</f>
      </c>
      <c r="AQ131" s="164"/>
      <c r="AR131" s="165"/>
    </row>
    <row r="132" spans="5:44" ht="18" customHeight="1">
      <c r="E132" s="192" t="s">
        <v>10</v>
      </c>
      <c r="F132" s="178"/>
      <c r="G132" s="189">
        <f>IF(ISBLANK($AZ$27),"",$BM$106)</f>
      </c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90"/>
      <c r="AE132" s="193" t="e">
        <f>IF($BN$106=0,"",$BN$106)</f>
        <v>#VALUE!</v>
      </c>
      <c r="AF132" s="194"/>
      <c r="AG132" s="195"/>
      <c r="AH132" s="193">
        <f>IF($BO$106="","",$BO$106)</f>
        <v>0</v>
      </c>
      <c r="AI132" s="194"/>
      <c r="AJ132" s="195"/>
      <c r="AK132" s="178" t="e">
        <f>IF($BP$106=0,"",$BP$106)</f>
        <v>#VALUE!</v>
      </c>
      <c r="AL132" s="178"/>
      <c r="AM132" s="9" t="s">
        <v>18</v>
      </c>
      <c r="AN132" s="178" t="e">
        <f>IF($BR$106=0,"",$BR$106)</f>
        <v>#VALUE!</v>
      </c>
      <c r="AO132" s="178"/>
      <c r="AP132" s="163">
        <f>IF(AZ123="","",$BS$106)</f>
      </c>
      <c r="AQ132" s="164"/>
      <c r="AR132" s="165"/>
    </row>
    <row r="133" spans="5:44" ht="18" customHeight="1">
      <c r="E133" s="192" t="s">
        <v>11</v>
      </c>
      <c r="F133" s="178"/>
      <c r="G133" s="189">
        <f>IF(ISBLANK($AZ$27),"",$BM$107)</f>
      </c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90"/>
      <c r="AE133" s="193" t="e">
        <f>IF($BN$107=0,"",$BN$107)</f>
        <v>#VALUE!</v>
      </c>
      <c r="AF133" s="194"/>
      <c r="AG133" s="195"/>
      <c r="AH133" s="193" t="str">
        <f>IF($BO$107=0,"0",$BO$107)</f>
        <v>0</v>
      </c>
      <c r="AI133" s="194"/>
      <c r="AJ133" s="195"/>
      <c r="AK133" s="178" t="e">
        <f>IF($BP$107=0,"",$BP$107)</f>
        <v>#VALUE!</v>
      </c>
      <c r="AL133" s="178"/>
      <c r="AM133" s="9" t="s">
        <v>18</v>
      </c>
      <c r="AN133" s="178" t="e">
        <f>IF($BR$107=0,"",$BR$107)</f>
        <v>#VALUE!</v>
      </c>
      <c r="AO133" s="178"/>
      <c r="AP133" s="163">
        <f>IF(AZ123="","",$BS$107)</f>
      </c>
      <c r="AQ133" s="164"/>
      <c r="AR133" s="165"/>
    </row>
    <row r="134" spans="5:44" ht="18" customHeight="1">
      <c r="E134" s="192" t="s">
        <v>12</v>
      </c>
      <c r="F134" s="178"/>
      <c r="G134" s="189">
        <f>IF(ISBLANK($AZ$27),"",$BM$108)</f>
      </c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90"/>
      <c r="AE134" s="193" t="e">
        <f>IF($BN$108=0,"",$BN$108)</f>
        <v>#VALUE!</v>
      </c>
      <c r="AF134" s="194"/>
      <c r="AG134" s="195"/>
      <c r="AH134" s="193" t="str">
        <f>IF($BO$108=0,"0",$BO$108)</f>
        <v>0</v>
      </c>
      <c r="AI134" s="194"/>
      <c r="AJ134" s="195"/>
      <c r="AK134" s="178" t="e">
        <f>IF($BP$108=0,"",$BP$108)</f>
        <v>#VALUE!</v>
      </c>
      <c r="AL134" s="178"/>
      <c r="AM134" s="9" t="s">
        <v>18</v>
      </c>
      <c r="AN134" s="178" t="e">
        <f>IF($BR$108=0,"",$BR$108)</f>
        <v>#VALUE!</v>
      </c>
      <c r="AO134" s="178"/>
      <c r="AP134" s="304" t="str">
        <f>IF(AZ123="","0",AK134-AN134)</f>
        <v>0</v>
      </c>
      <c r="AQ134" s="305"/>
      <c r="AR134" s="306"/>
    </row>
    <row r="135" spans="5:44" ht="18" customHeight="1" thickBot="1">
      <c r="E135" s="293" t="s">
        <v>29</v>
      </c>
      <c r="F135" s="294"/>
      <c r="G135" s="295">
        <f>IF(ISBLANK($AZ$27),"",$BM$109)</f>
      </c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6"/>
      <c r="AE135" s="297" t="e">
        <f>IF($BN$109=0,"",$BN$109)</f>
        <v>#VALUE!</v>
      </c>
      <c r="AF135" s="298"/>
      <c r="AG135" s="299"/>
      <c r="AH135" s="297" t="str">
        <f>IF($BO$109=0,"0",$BO$109)</f>
        <v>0</v>
      </c>
      <c r="AI135" s="298"/>
      <c r="AJ135" s="299"/>
      <c r="AK135" s="300" t="e">
        <f>IF($BP$109=0,"",$BP$109)</f>
        <v>#VALUE!</v>
      </c>
      <c r="AL135" s="300"/>
      <c r="AM135" s="51" t="s">
        <v>18</v>
      </c>
      <c r="AN135" s="300" t="e">
        <f>IF($BR$109=0,"",$BR$109)</f>
        <v>#VALUE!</v>
      </c>
      <c r="AO135" s="300"/>
      <c r="AP135" s="301">
        <f>IF(AZ123="","",AK135-AN135)</f>
      </c>
      <c r="AQ135" s="302"/>
      <c r="AR135" s="303"/>
    </row>
    <row r="136" ht="10.5" customHeight="1" thickBot="1"/>
    <row r="137" spans="5:44" ht="18" customHeight="1" thickBot="1">
      <c r="E137" s="209" t="s">
        <v>47</v>
      </c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1" t="str">
        <f>AS84</f>
        <v>7.-12.</v>
      </c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2"/>
      <c r="AE137" s="203" t="s">
        <v>32</v>
      </c>
      <c r="AF137" s="204"/>
      <c r="AG137" s="205"/>
      <c r="AH137" s="203" t="s">
        <v>23</v>
      </c>
      <c r="AI137" s="204"/>
      <c r="AJ137" s="205"/>
      <c r="AK137" s="203" t="s">
        <v>24</v>
      </c>
      <c r="AL137" s="204"/>
      <c r="AM137" s="204"/>
      <c r="AN137" s="204"/>
      <c r="AO137" s="205"/>
      <c r="AP137" s="203" t="s">
        <v>25</v>
      </c>
      <c r="AQ137" s="204"/>
      <c r="AR137" s="205"/>
    </row>
    <row r="138" spans="5:44" ht="18" customHeight="1">
      <c r="E138" s="206" t="s">
        <v>8</v>
      </c>
      <c r="F138" s="199"/>
      <c r="G138" s="207">
        <f>IF(ISBLANK($AZ$30),"",$BM$124)</f>
      </c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8"/>
      <c r="AE138" s="196" t="e">
        <f>IF($BN$124=0,"",$BN$124)</f>
        <v>#VALUE!</v>
      </c>
      <c r="AF138" s="197"/>
      <c r="AG138" s="198"/>
      <c r="AH138" s="196">
        <f>IF($BO$124="","",$BO$124)</f>
        <v>0</v>
      </c>
      <c r="AI138" s="197"/>
      <c r="AJ138" s="198"/>
      <c r="AK138" s="199" t="e">
        <f>IF($BP$124=0,"",$BP$124)</f>
        <v>#VALUE!</v>
      </c>
      <c r="AL138" s="199"/>
      <c r="AM138" s="52" t="s">
        <v>18</v>
      </c>
      <c r="AN138" s="199" t="e">
        <f>IF($BR$124=0,"",$BR$124)</f>
        <v>#VALUE!</v>
      </c>
      <c r="AO138" s="199"/>
      <c r="AP138" s="200">
        <f>IF(AZ123="","",$BS$124)</f>
      </c>
      <c r="AQ138" s="201"/>
      <c r="AR138" s="202"/>
    </row>
    <row r="139" spans="2:44" ht="18" customHeight="1">
      <c r="B139" s="8"/>
      <c r="C139" s="8"/>
      <c r="D139" s="8"/>
      <c r="E139" s="192" t="s">
        <v>9</v>
      </c>
      <c r="F139" s="178"/>
      <c r="G139" s="189">
        <f>IF(ISBLANK($AZ$30),"",$BM$125)</f>
      </c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193" t="e">
        <f>IF($BN$125=0,"",$BN$125)</f>
        <v>#VALUE!</v>
      </c>
      <c r="AF139" s="194"/>
      <c r="AG139" s="195"/>
      <c r="AH139" s="193">
        <f>IF($BO$125="","",$BO$125)</f>
        <v>0</v>
      </c>
      <c r="AI139" s="194"/>
      <c r="AJ139" s="195"/>
      <c r="AK139" s="178" t="e">
        <f>IF($BP$125=0,"",$BP$125)</f>
        <v>#VALUE!</v>
      </c>
      <c r="AL139" s="178"/>
      <c r="AM139" s="9" t="s">
        <v>18</v>
      </c>
      <c r="AN139" s="178" t="e">
        <f>IF($BR$125=0,"",$BR$125)</f>
        <v>#VALUE!</v>
      </c>
      <c r="AO139" s="178"/>
      <c r="AP139" s="163">
        <f>IF(AZ123="","",$BS$125)</f>
      </c>
      <c r="AQ139" s="164"/>
      <c r="AR139" s="165"/>
    </row>
    <row r="140" spans="5:44" ht="18" customHeight="1">
      <c r="E140" s="192" t="s">
        <v>10</v>
      </c>
      <c r="F140" s="178"/>
      <c r="G140" s="189">
        <f>IF(ISBLANK($AZ$30),"",$BM$127)</f>
      </c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90"/>
      <c r="AE140" s="193" t="e">
        <f>IF($BN$126=0,"",$BN$126)</f>
        <v>#VALUE!</v>
      </c>
      <c r="AF140" s="194"/>
      <c r="AG140" s="195"/>
      <c r="AH140" s="193">
        <f>IF($BO$126="","",$BO$126)</f>
        <v>0</v>
      </c>
      <c r="AI140" s="194"/>
      <c r="AJ140" s="195"/>
      <c r="AK140" s="178" t="e">
        <f>IF($BP$126=0,"",$BP$126)</f>
        <v>#VALUE!</v>
      </c>
      <c r="AL140" s="178"/>
      <c r="AM140" s="9" t="s">
        <v>18</v>
      </c>
      <c r="AN140" s="178" t="e">
        <f>IF($BR$126=0,"",$BR$126)</f>
        <v>#VALUE!</v>
      </c>
      <c r="AO140" s="178"/>
      <c r="AP140" s="163">
        <f>IF(AZ123="","",$BS$126)</f>
      </c>
      <c r="AQ140" s="164"/>
      <c r="AR140" s="165"/>
    </row>
    <row r="141" spans="5:44" ht="18" customHeight="1">
      <c r="E141" s="192" t="s">
        <v>11</v>
      </c>
      <c r="F141" s="178"/>
      <c r="G141" s="189">
        <f>IF(ISBLANK($AZ$30),"",$BM$128)</f>
      </c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90"/>
      <c r="AE141" s="193" t="e">
        <f>IF($BN$127=0,"",$BN$127)</f>
        <v>#VALUE!</v>
      </c>
      <c r="AF141" s="194"/>
      <c r="AG141" s="195"/>
      <c r="AH141" s="193">
        <f>IF($BO$127="","",$BO$127)</f>
        <v>0</v>
      </c>
      <c r="AI141" s="194"/>
      <c r="AJ141" s="195"/>
      <c r="AK141" s="178" t="e">
        <f>IF($BP$127=0,"",$BP$127)</f>
        <v>#VALUE!</v>
      </c>
      <c r="AL141" s="178"/>
      <c r="AM141" s="9" t="s">
        <v>18</v>
      </c>
      <c r="AN141" s="178" t="e">
        <f>IF($BR$127=0,"",$BR$127)</f>
        <v>#VALUE!</v>
      </c>
      <c r="AO141" s="178"/>
      <c r="AP141" s="163">
        <f>IF(AZ123="","",$BS$127)</f>
      </c>
      <c r="AQ141" s="164"/>
      <c r="AR141" s="165"/>
    </row>
    <row r="142" spans="5:44" ht="18" customHeight="1">
      <c r="E142" s="308" t="s">
        <v>12</v>
      </c>
      <c r="F142" s="309"/>
      <c r="G142" s="189">
        <f>IF(ISBLANK($AZ$30),"",$BM$129)</f>
      </c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0"/>
      <c r="AE142" s="193" t="e">
        <f>IF($BN$128=0,"",$BN$128)</f>
        <v>#VALUE!</v>
      </c>
      <c r="AF142" s="194"/>
      <c r="AG142" s="195"/>
      <c r="AH142" s="193" t="str">
        <f>IF($BO$128=0,"0",$BO$128)</f>
        <v>0</v>
      </c>
      <c r="AI142" s="194"/>
      <c r="AJ142" s="195"/>
      <c r="AK142" s="178" t="e">
        <f>IF($BP$128=0,"",$BP$128)</f>
        <v>#VALUE!</v>
      </c>
      <c r="AL142" s="178"/>
      <c r="AM142" s="9" t="s">
        <v>18</v>
      </c>
      <c r="AN142" s="178" t="e">
        <f>IF($BR$128=0,"",$BR$128)</f>
        <v>#VALUE!</v>
      </c>
      <c r="AO142" s="178"/>
      <c r="AP142" s="304">
        <f>IF(AZ123="","",$BS$128)</f>
      </c>
      <c r="AQ142" s="305"/>
      <c r="AR142" s="306"/>
    </row>
    <row r="143" spans="5:44" ht="18" customHeight="1" thickBot="1">
      <c r="E143" s="293" t="s">
        <v>29</v>
      </c>
      <c r="F143" s="294"/>
      <c r="G143" s="295">
        <f>IF(ISBLANK($AZ$30),"",$BM$129)</f>
      </c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6"/>
      <c r="AE143" s="297" t="e">
        <f>IF($BN$129=0,"",$BN$129)</f>
        <v>#VALUE!</v>
      </c>
      <c r="AF143" s="298"/>
      <c r="AG143" s="299"/>
      <c r="AH143" s="297" t="str">
        <f>IF($BO$129=0,"0",$BO$129)</f>
        <v>0</v>
      </c>
      <c r="AI143" s="298"/>
      <c r="AJ143" s="299"/>
      <c r="AK143" s="300" t="e">
        <f>IF($BP$129=0,"",$BP$129)</f>
        <v>#VALUE!</v>
      </c>
      <c r="AL143" s="300"/>
      <c r="AM143" s="51" t="s">
        <v>18</v>
      </c>
      <c r="AN143" s="300" t="e">
        <f>IF($BR$129=0,"",$BR$129)</f>
        <v>#VALUE!</v>
      </c>
      <c r="AO143" s="300"/>
      <c r="AP143" s="301">
        <f>IF(AZ123="","",$BS$129)</f>
      </c>
      <c r="AQ143" s="302"/>
      <c r="AR143" s="303"/>
    </row>
    <row r="144" ht="9" customHeight="1"/>
    <row r="145" ht="9" customHeight="1"/>
    <row r="146" ht="12.75">
      <c r="B146" s="1" t="s">
        <v>50</v>
      </c>
    </row>
    <row r="147" ht="6.75" customHeight="1" thickBot="1"/>
    <row r="148" spans="9:48" ht="18" customHeight="1">
      <c r="I148" s="179" t="s">
        <v>8</v>
      </c>
      <c r="J148" s="180"/>
      <c r="K148" s="180"/>
      <c r="L148" s="48"/>
      <c r="M148" s="181">
        <f aca="true" t="shared" si="8" ref="M148:M153">G130</f>
      </c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2"/>
    </row>
    <row r="149" spans="9:48" ht="18" customHeight="1">
      <c r="I149" s="183" t="s">
        <v>9</v>
      </c>
      <c r="J149" s="184"/>
      <c r="K149" s="184"/>
      <c r="L149" s="46"/>
      <c r="M149" s="185">
        <f t="shared" si="8"/>
      </c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6"/>
    </row>
    <row r="150" spans="9:48" ht="18" customHeight="1">
      <c r="I150" s="172" t="s">
        <v>10</v>
      </c>
      <c r="J150" s="173"/>
      <c r="K150" s="173"/>
      <c r="L150" s="47"/>
      <c r="M150" s="174">
        <f t="shared" si="8"/>
      </c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5"/>
    </row>
    <row r="151" spans="9:48" ht="18" customHeight="1">
      <c r="I151" s="176" t="s">
        <v>11</v>
      </c>
      <c r="J151" s="177"/>
      <c r="K151" s="177"/>
      <c r="L151" s="12"/>
      <c r="M151" s="187">
        <f t="shared" si="8"/>
      </c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8"/>
    </row>
    <row r="152" spans="9:48" ht="18" customHeight="1">
      <c r="I152" s="104" t="s">
        <v>12</v>
      </c>
      <c r="J152" s="105"/>
      <c r="K152" s="106"/>
      <c r="L152" s="12"/>
      <c r="M152" s="107">
        <f t="shared" si="8"/>
      </c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9"/>
    </row>
    <row r="153" spans="9:48" ht="18" customHeight="1">
      <c r="I153" s="104" t="s">
        <v>29</v>
      </c>
      <c r="J153" s="105"/>
      <c r="K153" s="106"/>
      <c r="L153" s="12"/>
      <c r="M153" s="107">
        <f t="shared" si="8"/>
      </c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9"/>
    </row>
    <row r="154" spans="9:48" ht="18" customHeight="1">
      <c r="I154" s="104" t="s">
        <v>30</v>
      </c>
      <c r="J154" s="105"/>
      <c r="K154" s="106"/>
      <c r="L154" s="12"/>
      <c r="M154" s="107">
        <f aca="true" t="shared" si="9" ref="M154:M159">G138</f>
      </c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9"/>
    </row>
    <row r="155" spans="9:48" ht="18">
      <c r="I155" s="104" t="s">
        <v>31</v>
      </c>
      <c r="J155" s="105"/>
      <c r="K155" s="106"/>
      <c r="L155" s="12"/>
      <c r="M155" s="107">
        <f t="shared" si="9"/>
      </c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9"/>
    </row>
    <row r="156" spans="9:48" ht="18">
      <c r="I156" s="104" t="s">
        <v>62</v>
      </c>
      <c r="J156" s="105"/>
      <c r="K156" s="106"/>
      <c r="L156" s="12"/>
      <c r="M156" s="107">
        <f t="shared" si="9"/>
      </c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9"/>
    </row>
    <row r="157" spans="9:48" ht="18">
      <c r="I157" s="104" t="s">
        <v>63</v>
      </c>
      <c r="J157" s="105"/>
      <c r="K157" s="106"/>
      <c r="L157" s="12"/>
      <c r="M157" s="107">
        <f t="shared" si="9"/>
      </c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9"/>
    </row>
    <row r="158" spans="9:48" ht="18">
      <c r="I158" s="104" t="s">
        <v>64</v>
      </c>
      <c r="J158" s="105"/>
      <c r="K158" s="106"/>
      <c r="L158" s="54"/>
      <c r="M158" s="107">
        <f t="shared" si="9"/>
      </c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9"/>
    </row>
    <row r="159" spans="9:48" ht="18.75" thickBot="1">
      <c r="I159" s="110" t="s">
        <v>65</v>
      </c>
      <c r="J159" s="111"/>
      <c r="K159" s="111"/>
      <c r="L159" s="53"/>
      <c r="M159" s="112">
        <f t="shared" si="9"/>
      </c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3"/>
    </row>
  </sheetData>
  <sheetProtection/>
  <mergeCells count="867">
    <mergeCell ref="AP143:AR143"/>
    <mergeCell ref="E142:F142"/>
    <mergeCell ref="E143:F143"/>
    <mergeCell ref="AE142:AG142"/>
    <mergeCell ref="AH142:AJ142"/>
    <mergeCell ref="AK142:AL142"/>
    <mergeCell ref="AN142:AO142"/>
    <mergeCell ref="AP142:AR142"/>
    <mergeCell ref="G143:AD143"/>
    <mergeCell ref="AE143:AG143"/>
    <mergeCell ref="AH143:AJ143"/>
    <mergeCell ref="AK143:AL143"/>
    <mergeCell ref="AN143:AO143"/>
    <mergeCell ref="AP134:AR134"/>
    <mergeCell ref="E135:F135"/>
    <mergeCell ref="G135:AD135"/>
    <mergeCell ref="AE135:AG135"/>
    <mergeCell ref="AH135:AJ135"/>
    <mergeCell ref="AK135:AL135"/>
    <mergeCell ref="AN135:AO135"/>
    <mergeCell ref="AW125:AX125"/>
    <mergeCell ref="AZ125:BA125"/>
    <mergeCell ref="E134:F134"/>
    <mergeCell ref="G134:AD134"/>
    <mergeCell ref="AE134:AG134"/>
    <mergeCell ref="AH134:AJ134"/>
    <mergeCell ref="AK134:AL134"/>
    <mergeCell ref="BB123:BC123"/>
    <mergeCell ref="B124:C124"/>
    <mergeCell ref="D124:F124"/>
    <mergeCell ref="G124:I124"/>
    <mergeCell ref="J124:N124"/>
    <mergeCell ref="O124:AD124"/>
    <mergeCell ref="AF124:AV124"/>
    <mergeCell ref="AZ124:BA124"/>
    <mergeCell ref="BB124:BC124"/>
    <mergeCell ref="BB122:BC122"/>
    <mergeCell ref="AW124:AX124"/>
    <mergeCell ref="B123:C123"/>
    <mergeCell ref="D123:F123"/>
    <mergeCell ref="G123:I123"/>
    <mergeCell ref="J123:N123"/>
    <mergeCell ref="O123:AD123"/>
    <mergeCell ref="AF123:AV123"/>
    <mergeCell ref="AW123:AX123"/>
    <mergeCell ref="AZ123:BA123"/>
    <mergeCell ref="AZ121:BA121"/>
    <mergeCell ref="BB121:BC121"/>
    <mergeCell ref="B122:C122"/>
    <mergeCell ref="D122:F122"/>
    <mergeCell ref="G122:I122"/>
    <mergeCell ref="J122:N122"/>
    <mergeCell ref="O122:AD122"/>
    <mergeCell ref="AF122:AV122"/>
    <mergeCell ref="AW122:AX122"/>
    <mergeCell ref="AZ122:BA122"/>
    <mergeCell ref="AW120:AX120"/>
    <mergeCell ref="AZ120:BA120"/>
    <mergeCell ref="BB120:BC120"/>
    <mergeCell ref="B121:C121"/>
    <mergeCell ref="D121:F121"/>
    <mergeCell ref="G121:I121"/>
    <mergeCell ref="J121:N121"/>
    <mergeCell ref="O121:AD121"/>
    <mergeCell ref="AF121:AV121"/>
    <mergeCell ref="AW121:AX121"/>
    <mergeCell ref="B120:C120"/>
    <mergeCell ref="D120:F120"/>
    <mergeCell ref="G120:I120"/>
    <mergeCell ref="J120:N120"/>
    <mergeCell ref="O120:AD120"/>
    <mergeCell ref="AF120:AV120"/>
    <mergeCell ref="BB118:BC118"/>
    <mergeCell ref="B119:C119"/>
    <mergeCell ref="D119:F119"/>
    <mergeCell ref="G119:I119"/>
    <mergeCell ref="J119:N119"/>
    <mergeCell ref="O119:AD119"/>
    <mergeCell ref="AF119:AV119"/>
    <mergeCell ref="AW119:AX119"/>
    <mergeCell ref="AZ119:BA119"/>
    <mergeCell ref="BB119:BC119"/>
    <mergeCell ref="AZ117:BA117"/>
    <mergeCell ref="BB117:BC117"/>
    <mergeCell ref="B118:C118"/>
    <mergeCell ref="D118:F118"/>
    <mergeCell ref="G118:I118"/>
    <mergeCell ref="J118:N118"/>
    <mergeCell ref="O118:AD118"/>
    <mergeCell ref="AF118:AV118"/>
    <mergeCell ref="AW118:AX118"/>
    <mergeCell ref="AZ118:BA118"/>
    <mergeCell ref="AW116:AX116"/>
    <mergeCell ref="AZ116:BA116"/>
    <mergeCell ref="BB116:BC116"/>
    <mergeCell ref="B117:C117"/>
    <mergeCell ref="D117:F117"/>
    <mergeCell ref="G117:I117"/>
    <mergeCell ref="J117:N117"/>
    <mergeCell ref="O117:AD117"/>
    <mergeCell ref="AF117:AV117"/>
    <mergeCell ref="AW117:AX117"/>
    <mergeCell ref="B116:C116"/>
    <mergeCell ref="D116:F116"/>
    <mergeCell ref="G116:I116"/>
    <mergeCell ref="J116:N116"/>
    <mergeCell ref="O116:AD116"/>
    <mergeCell ref="AF116:AV116"/>
    <mergeCell ref="BB114:BC114"/>
    <mergeCell ref="B115:C115"/>
    <mergeCell ref="D115:F115"/>
    <mergeCell ref="G115:I115"/>
    <mergeCell ref="J115:N115"/>
    <mergeCell ref="O115:AD115"/>
    <mergeCell ref="AF115:AV115"/>
    <mergeCell ref="AW115:AX115"/>
    <mergeCell ref="AZ115:BA115"/>
    <mergeCell ref="BB115:BC115"/>
    <mergeCell ref="AZ113:BA113"/>
    <mergeCell ref="BB113:BC113"/>
    <mergeCell ref="B114:C114"/>
    <mergeCell ref="D114:F114"/>
    <mergeCell ref="G114:I114"/>
    <mergeCell ref="J114:N114"/>
    <mergeCell ref="O114:AD114"/>
    <mergeCell ref="AF114:AV114"/>
    <mergeCell ref="AW114:AX114"/>
    <mergeCell ref="AZ114:BA114"/>
    <mergeCell ref="AW112:AX112"/>
    <mergeCell ref="AZ112:BA112"/>
    <mergeCell ref="BB112:BC112"/>
    <mergeCell ref="B113:C113"/>
    <mergeCell ref="D113:F113"/>
    <mergeCell ref="G113:I113"/>
    <mergeCell ref="J113:N113"/>
    <mergeCell ref="O113:AD113"/>
    <mergeCell ref="AF113:AV113"/>
    <mergeCell ref="AW113:AX113"/>
    <mergeCell ref="B112:C112"/>
    <mergeCell ref="D112:F112"/>
    <mergeCell ref="G112:I112"/>
    <mergeCell ref="J112:N112"/>
    <mergeCell ref="O112:AD112"/>
    <mergeCell ref="AF112:AV112"/>
    <mergeCell ref="BB110:BC110"/>
    <mergeCell ref="B111:C111"/>
    <mergeCell ref="D111:F111"/>
    <mergeCell ref="G111:I111"/>
    <mergeCell ref="J111:N111"/>
    <mergeCell ref="O111:AD111"/>
    <mergeCell ref="AF111:AV111"/>
    <mergeCell ref="AW111:AX111"/>
    <mergeCell ref="AZ111:BA111"/>
    <mergeCell ref="BB111:BC111"/>
    <mergeCell ref="AZ109:BA109"/>
    <mergeCell ref="BB109:BC109"/>
    <mergeCell ref="B110:C110"/>
    <mergeCell ref="D110:F110"/>
    <mergeCell ref="G110:I110"/>
    <mergeCell ref="J110:N110"/>
    <mergeCell ref="O110:AD110"/>
    <mergeCell ref="AF110:AV110"/>
    <mergeCell ref="AW110:AX110"/>
    <mergeCell ref="AZ110:BA110"/>
    <mergeCell ref="AW108:AX108"/>
    <mergeCell ref="AZ108:BA108"/>
    <mergeCell ref="BB108:BC108"/>
    <mergeCell ref="B109:C109"/>
    <mergeCell ref="D109:F109"/>
    <mergeCell ref="G109:I109"/>
    <mergeCell ref="J109:N109"/>
    <mergeCell ref="O109:AD109"/>
    <mergeCell ref="AF109:AV109"/>
    <mergeCell ref="AW109:AX109"/>
    <mergeCell ref="B108:C108"/>
    <mergeCell ref="D108:F108"/>
    <mergeCell ref="G108:I108"/>
    <mergeCell ref="J108:N108"/>
    <mergeCell ref="O108:AD108"/>
    <mergeCell ref="AF108:AV108"/>
    <mergeCell ref="BB106:BC106"/>
    <mergeCell ref="B107:C107"/>
    <mergeCell ref="D107:F107"/>
    <mergeCell ref="G107:I107"/>
    <mergeCell ref="J107:N107"/>
    <mergeCell ref="O107:AD107"/>
    <mergeCell ref="AF107:AV107"/>
    <mergeCell ref="AW107:AX107"/>
    <mergeCell ref="AZ107:BA107"/>
    <mergeCell ref="BB107:BC107"/>
    <mergeCell ref="AZ105:BA105"/>
    <mergeCell ref="BB105:BC105"/>
    <mergeCell ref="B106:C106"/>
    <mergeCell ref="D106:F106"/>
    <mergeCell ref="G106:I106"/>
    <mergeCell ref="J106:N106"/>
    <mergeCell ref="O106:AD106"/>
    <mergeCell ref="AF106:AV106"/>
    <mergeCell ref="AW106:AX106"/>
    <mergeCell ref="AZ106:BA106"/>
    <mergeCell ref="AW104:AX104"/>
    <mergeCell ref="AZ104:BA104"/>
    <mergeCell ref="BB104:BC104"/>
    <mergeCell ref="B105:C105"/>
    <mergeCell ref="D105:F105"/>
    <mergeCell ref="G105:I105"/>
    <mergeCell ref="J105:N105"/>
    <mergeCell ref="O105:AD105"/>
    <mergeCell ref="AF105:AV105"/>
    <mergeCell ref="AW105:AX105"/>
    <mergeCell ref="AF103:AV103"/>
    <mergeCell ref="AW103:AX103"/>
    <mergeCell ref="AZ103:BA103"/>
    <mergeCell ref="BB103:BC103"/>
    <mergeCell ref="B104:C104"/>
    <mergeCell ref="D104:F104"/>
    <mergeCell ref="G104:I104"/>
    <mergeCell ref="J104:N104"/>
    <mergeCell ref="O104:AD104"/>
    <mergeCell ref="AF104:AV104"/>
    <mergeCell ref="AG89:BA89"/>
    <mergeCell ref="BB89:BC89"/>
    <mergeCell ref="AE90:AF90"/>
    <mergeCell ref="AG90:BA90"/>
    <mergeCell ref="BB90:BC90"/>
    <mergeCell ref="B103:C103"/>
    <mergeCell ref="D103:F103"/>
    <mergeCell ref="G103:I103"/>
    <mergeCell ref="J103:N103"/>
    <mergeCell ref="O103:AD103"/>
    <mergeCell ref="AP73:AR73"/>
    <mergeCell ref="E72:F72"/>
    <mergeCell ref="G72:AD72"/>
    <mergeCell ref="B89:C89"/>
    <mergeCell ref="B90:C90"/>
    <mergeCell ref="D89:X89"/>
    <mergeCell ref="Y89:Z89"/>
    <mergeCell ref="D90:X90"/>
    <mergeCell ref="Y90:Z90"/>
    <mergeCell ref="AE89:AF89"/>
    <mergeCell ref="E73:F73"/>
    <mergeCell ref="G73:AD73"/>
    <mergeCell ref="AE73:AG73"/>
    <mergeCell ref="AH73:AJ73"/>
    <mergeCell ref="AK73:AL73"/>
    <mergeCell ref="AN73:AO73"/>
    <mergeCell ref="AN64:AO64"/>
    <mergeCell ref="AP64:AR64"/>
    <mergeCell ref="AK70:AL70"/>
    <mergeCell ref="AK71:AL71"/>
    <mergeCell ref="AN70:AO70"/>
    <mergeCell ref="AP71:AR71"/>
    <mergeCell ref="AH65:AJ65"/>
    <mergeCell ref="AK65:AL65"/>
    <mergeCell ref="AN65:AO65"/>
    <mergeCell ref="AP65:AR65"/>
    <mergeCell ref="AE72:AG72"/>
    <mergeCell ref="AH72:AJ72"/>
    <mergeCell ref="AK72:AL72"/>
    <mergeCell ref="AN72:AO72"/>
    <mergeCell ref="AP72:AR72"/>
    <mergeCell ref="G53:I53"/>
    <mergeCell ref="E64:F64"/>
    <mergeCell ref="E65:F65"/>
    <mergeCell ref="G64:AD64"/>
    <mergeCell ref="AE64:AG64"/>
    <mergeCell ref="AH64:AJ64"/>
    <mergeCell ref="D55:F55"/>
    <mergeCell ref="G55:I55"/>
    <mergeCell ref="G65:AD65"/>
    <mergeCell ref="AE65:AG65"/>
    <mergeCell ref="G51:I51"/>
    <mergeCell ref="G52:I52"/>
    <mergeCell ref="G41:I41"/>
    <mergeCell ref="G42:I42"/>
    <mergeCell ref="G43:I43"/>
    <mergeCell ref="G47:I47"/>
    <mergeCell ref="G48:I48"/>
    <mergeCell ref="G49:I49"/>
    <mergeCell ref="G39:I39"/>
    <mergeCell ref="G40:I40"/>
    <mergeCell ref="G44:I44"/>
    <mergeCell ref="G45:I45"/>
    <mergeCell ref="G46:I46"/>
    <mergeCell ref="G50:I50"/>
    <mergeCell ref="AW52:AX52"/>
    <mergeCell ref="AZ52:BA52"/>
    <mergeCell ref="BB52:BC52"/>
    <mergeCell ref="AW53:AX53"/>
    <mergeCell ref="AZ53:BA53"/>
    <mergeCell ref="BB53:BC53"/>
    <mergeCell ref="AW50:AX50"/>
    <mergeCell ref="AZ50:BA50"/>
    <mergeCell ref="BB50:BC50"/>
    <mergeCell ref="AW51:AX51"/>
    <mergeCell ref="AZ51:BA51"/>
    <mergeCell ref="BB51:BC51"/>
    <mergeCell ref="AW48:AX48"/>
    <mergeCell ref="AZ48:BA48"/>
    <mergeCell ref="BB48:BC48"/>
    <mergeCell ref="AW49:AX49"/>
    <mergeCell ref="AZ49:BA49"/>
    <mergeCell ref="BB49:BC49"/>
    <mergeCell ref="AW46:AX46"/>
    <mergeCell ref="AZ46:BA46"/>
    <mergeCell ref="BB46:BC46"/>
    <mergeCell ref="AW47:AX47"/>
    <mergeCell ref="AZ47:BA47"/>
    <mergeCell ref="BB47:BC47"/>
    <mergeCell ref="AW44:AX44"/>
    <mergeCell ref="AZ44:BA44"/>
    <mergeCell ref="BB44:BC44"/>
    <mergeCell ref="AW45:AX45"/>
    <mergeCell ref="AZ45:BA45"/>
    <mergeCell ref="BB45:BC45"/>
    <mergeCell ref="AZ41:BA41"/>
    <mergeCell ref="BB41:BC41"/>
    <mergeCell ref="AW42:AX42"/>
    <mergeCell ref="AZ42:BA42"/>
    <mergeCell ref="BB42:BC42"/>
    <mergeCell ref="AW43:AX43"/>
    <mergeCell ref="AZ43:BA43"/>
    <mergeCell ref="BB43:BC43"/>
    <mergeCell ref="AF51:AV51"/>
    <mergeCell ref="AF52:AV52"/>
    <mergeCell ref="AF53:AV53"/>
    <mergeCell ref="AW39:AX39"/>
    <mergeCell ref="AZ39:BA39"/>
    <mergeCell ref="BB39:BC39"/>
    <mergeCell ref="AW40:AX40"/>
    <mergeCell ref="AZ40:BA40"/>
    <mergeCell ref="BB40:BC40"/>
    <mergeCell ref="AW41:AX41"/>
    <mergeCell ref="AF45:AV45"/>
    <mergeCell ref="AF46:AV46"/>
    <mergeCell ref="AF47:AV47"/>
    <mergeCell ref="AF48:AV48"/>
    <mergeCell ref="AF49:AV49"/>
    <mergeCell ref="AF50:AV50"/>
    <mergeCell ref="O50:AD50"/>
    <mergeCell ref="O51:AD51"/>
    <mergeCell ref="O52:AD52"/>
    <mergeCell ref="O53:AD53"/>
    <mergeCell ref="AF39:AV39"/>
    <mergeCell ref="AF40:AV40"/>
    <mergeCell ref="AF41:AV41"/>
    <mergeCell ref="AF42:AV42"/>
    <mergeCell ref="AF43:AV43"/>
    <mergeCell ref="AF44:AV44"/>
    <mergeCell ref="O44:AD44"/>
    <mergeCell ref="O45:AD45"/>
    <mergeCell ref="O46:AD46"/>
    <mergeCell ref="O47:AD47"/>
    <mergeCell ref="O48:AD48"/>
    <mergeCell ref="O49:AD49"/>
    <mergeCell ref="O39:AD39"/>
    <mergeCell ref="O40:AD40"/>
    <mergeCell ref="O41:AD41"/>
    <mergeCell ref="O42:AD42"/>
    <mergeCell ref="O43:AD43"/>
    <mergeCell ref="AK64:AL64"/>
    <mergeCell ref="AE61:AG61"/>
    <mergeCell ref="G60:AD60"/>
    <mergeCell ref="AE62:AG62"/>
    <mergeCell ref="AH62:AJ62"/>
    <mergeCell ref="I154:K154"/>
    <mergeCell ref="M154:AV154"/>
    <mergeCell ref="AK130:AL130"/>
    <mergeCell ref="AN130:AO130"/>
    <mergeCell ref="AP130:AR130"/>
    <mergeCell ref="AN133:AO133"/>
    <mergeCell ref="AE130:AG130"/>
    <mergeCell ref="AH130:AJ130"/>
    <mergeCell ref="AN134:AO134"/>
    <mergeCell ref="AP135:AR135"/>
    <mergeCell ref="E74:AS75"/>
    <mergeCell ref="AW102:AX102"/>
    <mergeCell ref="AZ102:BA102"/>
    <mergeCell ref="BB102:BC102"/>
    <mergeCell ref="E129:S129"/>
    <mergeCell ref="T129:AD129"/>
    <mergeCell ref="AE129:AG129"/>
    <mergeCell ref="AH129:AJ129"/>
    <mergeCell ref="AK129:AO129"/>
    <mergeCell ref="AP129:AR129"/>
    <mergeCell ref="B102:C102"/>
    <mergeCell ref="D102:F102"/>
    <mergeCell ref="G102:I102"/>
    <mergeCell ref="J102:N102"/>
    <mergeCell ref="O102:AD102"/>
    <mergeCell ref="AF102:AV102"/>
    <mergeCell ref="AW100:AX100"/>
    <mergeCell ref="AZ100:BA100"/>
    <mergeCell ref="BB100:BC100"/>
    <mergeCell ref="B101:C101"/>
    <mergeCell ref="D101:F101"/>
    <mergeCell ref="G101:I101"/>
    <mergeCell ref="J101:N101"/>
    <mergeCell ref="AW101:AX101"/>
    <mergeCell ref="AZ101:BA101"/>
    <mergeCell ref="BB101:BC101"/>
    <mergeCell ref="AZ98:BA98"/>
    <mergeCell ref="BB98:BC98"/>
    <mergeCell ref="D99:F99"/>
    <mergeCell ref="G99:I99"/>
    <mergeCell ref="O99:AD99"/>
    <mergeCell ref="AF99:AV99"/>
    <mergeCell ref="AW99:AX99"/>
    <mergeCell ref="AZ99:BA99"/>
    <mergeCell ref="AW97:AX97"/>
    <mergeCell ref="AZ97:BA97"/>
    <mergeCell ref="BB97:BC97"/>
    <mergeCell ref="B98:C98"/>
    <mergeCell ref="D98:F98"/>
    <mergeCell ref="G98:I98"/>
    <mergeCell ref="J98:N98"/>
    <mergeCell ref="O98:AD98"/>
    <mergeCell ref="AF98:AV98"/>
    <mergeCell ref="AW98:AX98"/>
    <mergeCell ref="D96:F96"/>
    <mergeCell ref="G96:I96"/>
    <mergeCell ref="J96:N96"/>
    <mergeCell ref="AW96:AX96"/>
    <mergeCell ref="AZ96:BA96"/>
    <mergeCell ref="BB96:BC96"/>
    <mergeCell ref="O96:AD96"/>
    <mergeCell ref="AF96:AV96"/>
    <mergeCell ref="BB94:BC94"/>
    <mergeCell ref="B95:C95"/>
    <mergeCell ref="D95:F95"/>
    <mergeCell ref="G95:I95"/>
    <mergeCell ref="J95:N95"/>
    <mergeCell ref="O95:AD95"/>
    <mergeCell ref="AF95:AV95"/>
    <mergeCell ref="AW95:AX95"/>
    <mergeCell ref="AZ95:BA95"/>
    <mergeCell ref="B94:C94"/>
    <mergeCell ref="D94:F94"/>
    <mergeCell ref="G94:I94"/>
    <mergeCell ref="J94:N94"/>
    <mergeCell ref="O94:AV94"/>
    <mergeCell ref="AW94:BA94"/>
    <mergeCell ref="B88:C88"/>
    <mergeCell ref="D88:X88"/>
    <mergeCell ref="Y88:Z88"/>
    <mergeCell ref="AE88:AF88"/>
    <mergeCell ref="AG88:BA88"/>
    <mergeCell ref="BB88:BC88"/>
    <mergeCell ref="B87:C87"/>
    <mergeCell ref="D87:X87"/>
    <mergeCell ref="Y87:Z87"/>
    <mergeCell ref="AE87:AF87"/>
    <mergeCell ref="AG87:BA87"/>
    <mergeCell ref="BB87:BC87"/>
    <mergeCell ref="B86:C86"/>
    <mergeCell ref="D86:X86"/>
    <mergeCell ref="Y86:Z86"/>
    <mergeCell ref="AE86:AF86"/>
    <mergeCell ref="AG86:BA86"/>
    <mergeCell ref="BB86:BC86"/>
    <mergeCell ref="P84:Z84"/>
    <mergeCell ref="AE84:AR84"/>
    <mergeCell ref="AS84:BC84"/>
    <mergeCell ref="B85:C85"/>
    <mergeCell ref="D85:X85"/>
    <mergeCell ref="Y85:Z85"/>
    <mergeCell ref="AE85:AF85"/>
    <mergeCell ref="AG85:BA85"/>
    <mergeCell ref="BB85:BC85"/>
    <mergeCell ref="B97:C97"/>
    <mergeCell ref="D97:F97"/>
    <mergeCell ref="G97:I97"/>
    <mergeCell ref="J97:N97"/>
    <mergeCell ref="B100:C100"/>
    <mergeCell ref="D100:F100"/>
    <mergeCell ref="G100:I100"/>
    <mergeCell ref="J100:N100"/>
    <mergeCell ref="B96:C96"/>
    <mergeCell ref="AN131:AO131"/>
    <mergeCell ref="AP131:AR131"/>
    <mergeCell ref="AW56:AX56"/>
    <mergeCell ref="AZ56:BA56"/>
    <mergeCell ref="AK63:AL63"/>
    <mergeCell ref="G61:AD61"/>
    <mergeCell ref="AP67:AR67"/>
    <mergeCell ref="G68:AD68"/>
    <mergeCell ref="AP61:AR61"/>
    <mergeCell ref="AH132:AJ132"/>
    <mergeCell ref="AK132:AL132"/>
    <mergeCell ref="AN63:AO63"/>
    <mergeCell ref="AH67:AJ67"/>
    <mergeCell ref="AK67:AO67"/>
    <mergeCell ref="E68:F68"/>
    <mergeCell ref="AE67:AG67"/>
    <mergeCell ref="AF100:AV100"/>
    <mergeCell ref="O100:AD100"/>
    <mergeCell ref="B84:O84"/>
    <mergeCell ref="BB95:BC95"/>
    <mergeCell ref="AK69:AL69"/>
    <mergeCell ref="AN69:AO69"/>
    <mergeCell ref="AK68:AL68"/>
    <mergeCell ref="AN68:AO68"/>
    <mergeCell ref="AE68:AG68"/>
    <mergeCell ref="AH68:AJ68"/>
    <mergeCell ref="AE71:AG71"/>
    <mergeCell ref="AN71:AO71"/>
    <mergeCell ref="AE70:AG70"/>
    <mergeCell ref="E60:F60"/>
    <mergeCell ref="E62:F62"/>
    <mergeCell ref="E61:F61"/>
    <mergeCell ref="G63:AD63"/>
    <mergeCell ref="G62:AD62"/>
    <mergeCell ref="AH63:AJ63"/>
    <mergeCell ref="AE63:AG63"/>
    <mergeCell ref="AN62:AO62"/>
    <mergeCell ref="AE59:AG59"/>
    <mergeCell ref="AH61:AJ61"/>
    <mergeCell ref="AK61:AL61"/>
    <mergeCell ref="AP60:AR60"/>
    <mergeCell ref="AN60:AO60"/>
    <mergeCell ref="AK62:AL62"/>
    <mergeCell ref="A2:AP2"/>
    <mergeCell ref="A3:AP3"/>
    <mergeCell ref="A4:AP4"/>
    <mergeCell ref="AE60:AG60"/>
    <mergeCell ref="AH60:AJ60"/>
    <mergeCell ref="AE69:AG69"/>
    <mergeCell ref="AK60:AL60"/>
    <mergeCell ref="AH59:AJ59"/>
    <mergeCell ref="AK59:AO59"/>
    <mergeCell ref="AP59:AR59"/>
    <mergeCell ref="AP63:AR63"/>
    <mergeCell ref="J55:N55"/>
    <mergeCell ref="O55:AD55"/>
    <mergeCell ref="AF55:AV55"/>
    <mergeCell ref="AN61:AO61"/>
    <mergeCell ref="AP70:AR70"/>
    <mergeCell ref="AP62:AR62"/>
    <mergeCell ref="AH69:AJ69"/>
    <mergeCell ref="AH70:AJ70"/>
    <mergeCell ref="G70:AD70"/>
    <mergeCell ref="E69:F69"/>
    <mergeCell ref="G69:AD69"/>
    <mergeCell ref="E70:F70"/>
    <mergeCell ref="E71:F71"/>
    <mergeCell ref="B78:BC78"/>
    <mergeCell ref="E63:F63"/>
    <mergeCell ref="AH71:AJ71"/>
    <mergeCell ref="G71:AD71"/>
    <mergeCell ref="AP69:AR69"/>
    <mergeCell ref="E67:S67"/>
    <mergeCell ref="T67:AD67"/>
    <mergeCell ref="AP68:AR68"/>
    <mergeCell ref="B77:BC77"/>
    <mergeCell ref="B55:C55"/>
    <mergeCell ref="AW54:AX54"/>
    <mergeCell ref="AZ54:BA54"/>
    <mergeCell ref="BB54:BC54"/>
    <mergeCell ref="AW55:AX55"/>
    <mergeCell ref="AZ55:BA55"/>
    <mergeCell ref="BB55:BC55"/>
    <mergeCell ref="G38:I38"/>
    <mergeCell ref="J38:N38"/>
    <mergeCell ref="O38:AD38"/>
    <mergeCell ref="AZ38:BA38"/>
    <mergeCell ref="BB38:BC38"/>
    <mergeCell ref="D54:F54"/>
    <mergeCell ref="G54:I54"/>
    <mergeCell ref="J54:N54"/>
    <mergeCell ref="O54:AD54"/>
    <mergeCell ref="AF54:AV54"/>
    <mergeCell ref="AF38:AV38"/>
    <mergeCell ref="AW38:AX38"/>
    <mergeCell ref="J37:N37"/>
    <mergeCell ref="O37:AD37"/>
    <mergeCell ref="AF37:AV37"/>
    <mergeCell ref="AW37:AX37"/>
    <mergeCell ref="AZ37:BA37"/>
    <mergeCell ref="BB37:BC37"/>
    <mergeCell ref="J36:N36"/>
    <mergeCell ref="O36:AD36"/>
    <mergeCell ref="AF36:AV36"/>
    <mergeCell ref="AW36:AX36"/>
    <mergeCell ref="AZ36:BA36"/>
    <mergeCell ref="BB36:BC36"/>
    <mergeCell ref="AZ34:BA34"/>
    <mergeCell ref="BB34:BC34"/>
    <mergeCell ref="J35:N35"/>
    <mergeCell ref="O35:AD35"/>
    <mergeCell ref="AF35:AV35"/>
    <mergeCell ref="AW35:AX35"/>
    <mergeCell ref="AZ35:BA35"/>
    <mergeCell ref="BB35:BC35"/>
    <mergeCell ref="AF34:AV34"/>
    <mergeCell ref="AW34:AX34"/>
    <mergeCell ref="O32:AD32"/>
    <mergeCell ref="AF32:AV32"/>
    <mergeCell ref="AW32:AX32"/>
    <mergeCell ref="D34:F34"/>
    <mergeCell ref="G34:I34"/>
    <mergeCell ref="J34:N34"/>
    <mergeCell ref="O34:AD34"/>
    <mergeCell ref="J32:N32"/>
    <mergeCell ref="AZ32:BA32"/>
    <mergeCell ref="BB32:BC32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D29:F29"/>
    <mergeCell ref="G29:I29"/>
    <mergeCell ref="O29:AD29"/>
    <mergeCell ref="AF29:AV29"/>
    <mergeCell ref="AW29:AX29"/>
    <mergeCell ref="AZ29:BA29"/>
    <mergeCell ref="J29:N29"/>
    <mergeCell ref="B36:C36"/>
    <mergeCell ref="B37:C37"/>
    <mergeCell ref="B38:C38"/>
    <mergeCell ref="D35:F35"/>
    <mergeCell ref="D37:F37"/>
    <mergeCell ref="D36:F36"/>
    <mergeCell ref="D38:F38"/>
    <mergeCell ref="D26:F26"/>
    <mergeCell ref="G26:I26"/>
    <mergeCell ref="J26:N26"/>
    <mergeCell ref="B34:C34"/>
    <mergeCell ref="B54:C54"/>
    <mergeCell ref="G35:I35"/>
    <mergeCell ref="G37:I37"/>
    <mergeCell ref="G36:I36"/>
    <mergeCell ref="B30:C30"/>
    <mergeCell ref="B35:C35"/>
    <mergeCell ref="B32:C32"/>
    <mergeCell ref="D32:F32"/>
    <mergeCell ref="G32:I32"/>
    <mergeCell ref="BB25:BC25"/>
    <mergeCell ref="AW25:BA25"/>
    <mergeCell ref="J25:N25"/>
    <mergeCell ref="B29:C29"/>
    <mergeCell ref="AZ27:BA27"/>
    <mergeCell ref="BB27:BC27"/>
    <mergeCell ref="B25:C25"/>
    <mergeCell ref="AF27:AV27"/>
    <mergeCell ref="J27:N27"/>
    <mergeCell ref="D27:F27"/>
    <mergeCell ref="G25:I25"/>
    <mergeCell ref="D25:F25"/>
    <mergeCell ref="AG17:BA17"/>
    <mergeCell ref="D18:X18"/>
    <mergeCell ref="O25:AV25"/>
    <mergeCell ref="Y17:Z17"/>
    <mergeCell ref="AE21:AF21"/>
    <mergeCell ref="D21:X21"/>
    <mergeCell ref="Y18:Z18"/>
    <mergeCell ref="Y21:Z21"/>
    <mergeCell ref="D16:X16"/>
    <mergeCell ref="B27:C27"/>
    <mergeCell ref="O27:AD27"/>
    <mergeCell ref="B18:C18"/>
    <mergeCell ref="B21:C21"/>
    <mergeCell ref="B17:C17"/>
    <mergeCell ref="B26:C26"/>
    <mergeCell ref="M6:T6"/>
    <mergeCell ref="Y6:AF6"/>
    <mergeCell ref="D17:X17"/>
    <mergeCell ref="AG16:BA16"/>
    <mergeCell ref="AL10:AP10"/>
    <mergeCell ref="AE17:AF17"/>
    <mergeCell ref="U10:V10"/>
    <mergeCell ref="B8:AM8"/>
    <mergeCell ref="X10:AB10"/>
    <mergeCell ref="H10:L10"/>
    <mergeCell ref="AE15:AR15"/>
    <mergeCell ref="AS15:BC15"/>
    <mergeCell ref="AE16:AF16"/>
    <mergeCell ref="Y16:Z16"/>
    <mergeCell ref="B16:C16"/>
    <mergeCell ref="BB16:BC16"/>
    <mergeCell ref="B15:O15"/>
    <mergeCell ref="BB18:BC18"/>
    <mergeCell ref="AG21:BA21"/>
    <mergeCell ref="BB21:BC21"/>
    <mergeCell ref="BB17:BC17"/>
    <mergeCell ref="BB26:BC26"/>
    <mergeCell ref="AW26:AX26"/>
    <mergeCell ref="AZ26:BA26"/>
    <mergeCell ref="AG18:BA18"/>
    <mergeCell ref="AF26:AV26"/>
    <mergeCell ref="AE18:AF18"/>
    <mergeCell ref="AP132:AR132"/>
    <mergeCell ref="E133:F133"/>
    <mergeCell ref="G133:AD133"/>
    <mergeCell ref="AE133:AG133"/>
    <mergeCell ref="AH133:AJ133"/>
    <mergeCell ref="AK133:AL133"/>
    <mergeCell ref="AN132:AO132"/>
    <mergeCell ref="E132:F132"/>
    <mergeCell ref="G132:AD132"/>
    <mergeCell ref="AE132:AG132"/>
    <mergeCell ref="X82:AB82"/>
    <mergeCell ref="AL82:AP82"/>
    <mergeCell ref="G131:AD131"/>
    <mergeCell ref="AE131:AG131"/>
    <mergeCell ref="AH131:AJ131"/>
    <mergeCell ref="AK131:AL131"/>
    <mergeCell ref="H82:L82"/>
    <mergeCell ref="U82:V82"/>
    <mergeCell ref="O97:AD97"/>
    <mergeCell ref="AF97:AV97"/>
    <mergeCell ref="E138:F138"/>
    <mergeCell ref="G138:AD138"/>
    <mergeCell ref="E137:S137"/>
    <mergeCell ref="T137:AD137"/>
    <mergeCell ref="E130:F130"/>
    <mergeCell ref="G130:AD130"/>
    <mergeCell ref="E131:F131"/>
    <mergeCell ref="AE138:AG138"/>
    <mergeCell ref="AH138:AJ138"/>
    <mergeCell ref="AK138:AL138"/>
    <mergeCell ref="AN138:AO138"/>
    <mergeCell ref="AP138:AR138"/>
    <mergeCell ref="AP133:AR133"/>
    <mergeCell ref="AE137:AG137"/>
    <mergeCell ref="AH137:AJ137"/>
    <mergeCell ref="AK137:AO137"/>
    <mergeCell ref="AP137:AR137"/>
    <mergeCell ref="E139:F139"/>
    <mergeCell ref="G139:AD139"/>
    <mergeCell ref="AE139:AG139"/>
    <mergeCell ref="AH139:AJ139"/>
    <mergeCell ref="AK139:AL139"/>
    <mergeCell ref="AN139:AO139"/>
    <mergeCell ref="E140:F140"/>
    <mergeCell ref="G140:AD140"/>
    <mergeCell ref="AE140:AG140"/>
    <mergeCell ref="AH140:AJ140"/>
    <mergeCell ref="AK140:AL140"/>
    <mergeCell ref="AN140:AO140"/>
    <mergeCell ref="B99:C99"/>
    <mergeCell ref="J99:N99"/>
    <mergeCell ref="BB99:BC99"/>
    <mergeCell ref="O101:AD101"/>
    <mergeCell ref="AF101:AV101"/>
    <mergeCell ref="E141:F141"/>
    <mergeCell ref="G141:AD141"/>
    <mergeCell ref="AE141:AG141"/>
    <mergeCell ref="AH141:AJ141"/>
    <mergeCell ref="AK141:AL141"/>
    <mergeCell ref="M152:AV152"/>
    <mergeCell ref="AN141:AO141"/>
    <mergeCell ref="AP141:AR141"/>
    <mergeCell ref="I148:K148"/>
    <mergeCell ref="M148:AV148"/>
    <mergeCell ref="I149:K149"/>
    <mergeCell ref="M149:AV149"/>
    <mergeCell ref="M151:AV151"/>
    <mergeCell ref="I152:K152"/>
    <mergeCell ref="G142:AD142"/>
    <mergeCell ref="AP139:AR139"/>
    <mergeCell ref="AP140:AR140"/>
    <mergeCell ref="P15:Z15"/>
    <mergeCell ref="E59:S59"/>
    <mergeCell ref="T59:AD59"/>
    <mergeCell ref="I153:K153"/>
    <mergeCell ref="M153:AV153"/>
    <mergeCell ref="I150:K150"/>
    <mergeCell ref="M150:AV150"/>
    <mergeCell ref="I151:K151"/>
    <mergeCell ref="AZ28:BA28"/>
    <mergeCell ref="B19:C19"/>
    <mergeCell ref="B20:C20"/>
    <mergeCell ref="AE19:AF19"/>
    <mergeCell ref="AE20:AF20"/>
    <mergeCell ref="D19:X19"/>
    <mergeCell ref="D20:X20"/>
    <mergeCell ref="G27:I27"/>
    <mergeCell ref="AW27:AX27"/>
    <mergeCell ref="O26:AD26"/>
    <mergeCell ref="BB28:BC28"/>
    <mergeCell ref="AG19:BA19"/>
    <mergeCell ref="AG20:BA20"/>
    <mergeCell ref="B28:C28"/>
    <mergeCell ref="D28:F28"/>
    <mergeCell ref="G28:I28"/>
    <mergeCell ref="J28:N28"/>
    <mergeCell ref="O28:AD28"/>
    <mergeCell ref="AF28:AV28"/>
    <mergeCell ref="AW28:AX28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46:F46"/>
    <mergeCell ref="D47:F47"/>
    <mergeCell ref="D48:F48"/>
    <mergeCell ref="D49:F49"/>
    <mergeCell ref="J45:N45"/>
    <mergeCell ref="J46:N46"/>
    <mergeCell ref="J47:N47"/>
    <mergeCell ref="J48:N48"/>
    <mergeCell ref="D51:F51"/>
    <mergeCell ref="D52:F52"/>
    <mergeCell ref="D53:F53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B47:C47"/>
    <mergeCell ref="B48:C48"/>
    <mergeCell ref="B49:C49"/>
    <mergeCell ref="J39:N39"/>
    <mergeCell ref="J40:N40"/>
    <mergeCell ref="J41:N41"/>
    <mergeCell ref="J42:N42"/>
    <mergeCell ref="J43:N43"/>
    <mergeCell ref="J44:N44"/>
    <mergeCell ref="J49:N49"/>
    <mergeCell ref="J50:N50"/>
    <mergeCell ref="J51:N51"/>
    <mergeCell ref="J52:N52"/>
    <mergeCell ref="J53:N53"/>
    <mergeCell ref="B50:C50"/>
    <mergeCell ref="B51:C51"/>
    <mergeCell ref="B52:C52"/>
    <mergeCell ref="B53:C53"/>
    <mergeCell ref="D50:F50"/>
    <mergeCell ref="I155:K155"/>
    <mergeCell ref="M155:AV155"/>
    <mergeCell ref="I159:K159"/>
    <mergeCell ref="M159:AV159"/>
    <mergeCell ref="I158:K158"/>
    <mergeCell ref="M158:AV158"/>
    <mergeCell ref="I156:K156"/>
    <mergeCell ref="M156:AV156"/>
    <mergeCell ref="I157:K157"/>
    <mergeCell ref="M157:AV157"/>
  </mergeCells>
  <conditionalFormatting sqref="AF47:AV47">
    <cfRule type="expression" priority="214" dxfId="2" stopIfTrue="1">
      <formula>AND(AW47&gt;AZ47,AZ47&lt;&gt;"",AW47&lt;&gt;"")</formula>
    </cfRule>
    <cfRule type="expression" priority="215" dxfId="1" stopIfTrue="1">
      <formula>AND(AW47&lt;AZ47,AZ47&lt;&gt;"",AW47&lt;&gt;"")</formula>
    </cfRule>
    <cfRule type="expression" priority="216" dxfId="0" stopIfTrue="1">
      <formula>AND(AW47=AZ47,AZ47&lt;&gt;"",AW47&lt;&gt;"")</formula>
    </cfRule>
  </conditionalFormatting>
  <conditionalFormatting sqref="O47:AD47">
    <cfRule type="expression" priority="208" dxfId="2" stopIfTrue="1">
      <formula>AND(AW47&lt;AZ47,AZ47&lt;&gt;"",AW47&lt;&gt;"")</formula>
    </cfRule>
    <cfRule type="expression" priority="209" dxfId="1" stopIfTrue="1">
      <formula>AND(AW47&gt;AZ47,AZ47&lt;&gt;"",AW47&lt;&gt;"")</formula>
    </cfRule>
    <cfRule type="expression" priority="210" dxfId="0" stopIfTrue="1">
      <formula>AND(AW47=AZ47,AZ47&lt;&gt;"",AW47&lt;&gt;"")</formula>
    </cfRule>
  </conditionalFormatting>
  <conditionalFormatting sqref="AF26:AV26">
    <cfRule type="expression" priority="373" dxfId="2" stopIfTrue="1">
      <formula>AND(AW26&gt;AZ26,AZ26&lt;&gt;"",AW26&lt;&gt;"")</formula>
    </cfRule>
    <cfRule type="expression" priority="374" dxfId="1" stopIfTrue="1">
      <formula>AND(AW26&lt;AZ26,AZ26&lt;&gt;"",AW26&lt;&gt;"")</formula>
    </cfRule>
    <cfRule type="expression" priority="375" dxfId="0" stopIfTrue="1">
      <formula>AND(AW26=AZ26,AZ26&lt;&gt;"",AW26&lt;&gt;"")</formula>
    </cfRule>
  </conditionalFormatting>
  <conditionalFormatting sqref="AF27:AV27">
    <cfRule type="expression" priority="370" dxfId="2" stopIfTrue="1">
      <formula>AND(AW27&gt;AZ27,AZ27&lt;&gt;"",AW27&lt;&gt;"")</formula>
    </cfRule>
    <cfRule type="expression" priority="371" dxfId="1" stopIfTrue="1">
      <formula>AND(AW27&lt;AZ27,AZ27&lt;&gt;"",AW27&lt;&gt;"")</formula>
    </cfRule>
    <cfRule type="expression" priority="372" dxfId="0" stopIfTrue="1">
      <formula>AND(AW27=AZ27,AZ27&lt;&gt;"",AW27&lt;&gt;"")</formula>
    </cfRule>
  </conditionalFormatting>
  <conditionalFormatting sqref="AF29:AV29">
    <cfRule type="expression" priority="367" dxfId="2" stopIfTrue="1">
      <formula>AND(AW29&gt;AZ29,AZ29&lt;&gt;"",AW29&lt;&gt;"")</formula>
    </cfRule>
    <cfRule type="expression" priority="368" dxfId="1" stopIfTrue="1">
      <formula>AND(AW29&lt;AZ29,AZ29&lt;&gt;"",AW29&lt;&gt;"")</formula>
    </cfRule>
    <cfRule type="expression" priority="369" dxfId="0" stopIfTrue="1">
      <formula>AND(AW29=AZ29,AZ29&lt;&gt;"",AW29&lt;&gt;"")</formula>
    </cfRule>
  </conditionalFormatting>
  <conditionalFormatting sqref="AF30:AV30">
    <cfRule type="expression" priority="364" dxfId="2" stopIfTrue="1">
      <formula>AND(AW30&gt;AZ30,AZ30&lt;&gt;"",AW30&lt;&gt;"")</formula>
    </cfRule>
    <cfRule type="expression" priority="365" dxfId="1" stopIfTrue="1">
      <formula>AND(AW30&lt;AZ30,AZ30&lt;&gt;"",AW30&lt;&gt;"")</formula>
    </cfRule>
    <cfRule type="expression" priority="366" dxfId="0" stopIfTrue="1">
      <formula>AND(AW30=AZ30,AZ30&lt;&gt;"",AW30&lt;&gt;"")</formula>
    </cfRule>
  </conditionalFormatting>
  <conditionalFormatting sqref="O26:AD26">
    <cfRule type="expression" priority="352" dxfId="2" stopIfTrue="1">
      <formula>AND(AW26&lt;AZ26,AZ26&lt;&gt;"",AW26&lt;&gt;"")</formula>
    </cfRule>
    <cfRule type="expression" priority="353" dxfId="1" stopIfTrue="1">
      <formula>AND(AW26&gt;AZ26,AZ26&lt;&gt;"",AW26&lt;&gt;"")</formula>
    </cfRule>
    <cfRule type="expression" priority="354" dxfId="0" stopIfTrue="1">
      <formula>AND(AW26=AZ26,AZ26&lt;&gt;"",AW26&lt;&gt;"")</formula>
    </cfRule>
  </conditionalFormatting>
  <conditionalFormatting sqref="O27:AD27">
    <cfRule type="expression" priority="349" dxfId="2" stopIfTrue="1">
      <formula>AND(AW27&lt;AZ27,AZ27&lt;&gt;"",AW27&lt;&gt;"")</formula>
    </cfRule>
    <cfRule type="expression" priority="350" dxfId="1" stopIfTrue="1">
      <formula>AND(AW27&gt;AZ27,AZ27&lt;&gt;"",AW27&lt;&gt;"")</formula>
    </cfRule>
    <cfRule type="expression" priority="351" dxfId="0" stopIfTrue="1">
      <formula>AND(AW27=AZ27,AZ27&lt;&gt;"",AW27&lt;&gt;"")</formula>
    </cfRule>
  </conditionalFormatting>
  <conditionalFormatting sqref="O29:AD29">
    <cfRule type="expression" priority="346" dxfId="2" stopIfTrue="1">
      <formula>AND(AW29&lt;AZ29,AZ29&lt;&gt;"",AW29&lt;&gt;"")</formula>
    </cfRule>
    <cfRule type="expression" priority="347" dxfId="1" stopIfTrue="1">
      <formula>AND(AW29&gt;AZ29,AZ29&lt;&gt;"",AW29&lt;&gt;"")</formula>
    </cfRule>
    <cfRule type="expression" priority="348" dxfId="0" stopIfTrue="1">
      <formula>AND(AW29=AZ29,AZ29&lt;&gt;"",AW29&lt;&gt;"")</formula>
    </cfRule>
  </conditionalFormatting>
  <conditionalFormatting sqref="O30:AD30">
    <cfRule type="expression" priority="343" dxfId="2" stopIfTrue="1">
      <formula>AND(AW30&lt;AZ30,AZ30&lt;&gt;"",AW30&lt;&gt;"")</formula>
    </cfRule>
    <cfRule type="expression" priority="344" dxfId="1" stopIfTrue="1">
      <formula>AND(AW30&gt;AZ30,AZ30&lt;&gt;"",AW30&lt;&gt;"")</formula>
    </cfRule>
    <cfRule type="expression" priority="345" dxfId="0" stopIfTrue="1">
      <formula>AND(AW30=AZ30,AZ30&lt;&gt;"",AW30&lt;&gt;"")</formula>
    </cfRule>
  </conditionalFormatting>
  <conditionalFormatting sqref="AF28:AV28">
    <cfRule type="expression" priority="340" dxfId="2" stopIfTrue="1">
      <formula>AND(AW28&gt;AZ28,AZ28&lt;&gt;"",AW28&lt;&gt;"")</formula>
    </cfRule>
    <cfRule type="expression" priority="341" dxfId="1" stopIfTrue="1">
      <formula>AND(AW28&lt;AZ28,AZ28&lt;&gt;"",AW28&lt;&gt;"")</formula>
    </cfRule>
    <cfRule type="expression" priority="342" dxfId="0" stopIfTrue="1">
      <formula>AND(AW28=AZ28,AZ28&lt;&gt;"",AW28&lt;&gt;"")</formula>
    </cfRule>
  </conditionalFormatting>
  <conditionalFormatting sqref="O28:AD28">
    <cfRule type="expression" priority="337" dxfId="2" stopIfTrue="1">
      <formula>AND(AW28&lt;AZ28,AZ28&lt;&gt;"",AW28&lt;&gt;"")</formula>
    </cfRule>
    <cfRule type="expression" priority="338" dxfId="1" stopIfTrue="1">
      <formula>AND(AW28&gt;AZ28,AZ28&lt;&gt;"",AW28&lt;&gt;"")</formula>
    </cfRule>
    <cfRule type="expression" priority="339" dxfId="0" stopIfTrue="1">
      <formula>AND(AW28=AZ28,AZ28&lt;&gt;"",AW28&lt;&gt;"")</formula>
    </cfRule>
  </conditionalFormatting>
  <conditionalFormatting sqref="O31:AD31">
    <cfRule type="expression" priority="331" dxfId="2" stopIfTrue="1">
      <formula>AND(AW31&lt;AZ31,AZ31&lt;&gt;"",AW31&lt;&gt;"")</formula>
    </cfRule>
    <cfRule type="expression" priority="332" dxfId="1" stopIfTrue="1">
      <formula>AND(AW31&gt;AZ31,AZ31&lt;&gt;"",AW31&lt;&gt;"")</formula>
    </cfRule>
    <cfRule type="expression" priority="333" dxfId="0" stopIfTrue="1">
      <formula>AND(AW31=AZ31,AZ31&lt;&gt;"",AW31&lt;&gt;"")</formula>
    </cfRule>
  </conditionalFormatting>
  <conditionalFormatting sqref="AF31:AV31">
    <cfRule type="expression" priority="334" dxfId="2" stopIfTrue="1">
      <formula>AND(AW31&gt;AZ31,AZ31&lt;&gt;"",AW31&lt;&gt;"")</formula>
    </cfRule>
    <cfRule type="expression" priority="335" dxfId="1" stopIfTrue="1">
      <formula>AND(AW31&lt;AZ31,AZ31&lt;&gt;"",AW31&lt;&gt;"")</formula>
    </cfRule>
    <cfRule type="expression" priority="336" dxfId="0" stopIfTrue="1">
      <formula>AND(AW31=AZ31,AZ31&lt;&gt;"",AW31&lt;&gt;"")</formula>
    </cfRule>
  </conditionalFormatting>
  <conditionalFormatting sqref="O55:AD55">
    <cfRule type="expression" priority="181" dxfId="2" stopIfTrue="1">
      <formula>AND(AW55&lt;AZ55,AZ55&lt;&gt;"",AW55&lt;&gt;"")</formula>
    </cfRule>
    <cfRule type="expression" priority="182" dxfId="1" stopIfTrue="1">
      <formula>AND(AW55&gt;AZ55,AZ55&lt;&gt;"",AW55&lt;&gt;"")</formula>
    </cfRule>
    <cfRule type="expression" priority="183" dxfId="0" stopIfTrue="1">
      <formula>AND(AW55=AZ55,AZ55&lt;&gt;"",AW55&lt;&gt;"")</formula>
    </cfRule>
  </conditionalFormatting>
  <conditionalFormatting sqref="AF55:AV55">
    <cfRule type="expression" priority="184" dxfId="2" stopIfTrue="1">
      <formula>AND(AW55&gt;AZ55,AZ55&lt;&gt;"",AW55&lt;&gt;"")</formula>
    </cfRule>
    <cfRule type="expression" priority="185" dxfId="1" stopIfTrue="1">
      <formula>AND(AW55&lt;AZ55,AZ55&lt;&gt;"",AW55&lt;&gt;"")</formula>
    </cfRule>
    <cfRule type="expression" priority="186" dxfId="0" stopIfTrue="1">
      <formula>AND(AW55=AZ55,AZ55&lt;&gt;"",AW55&lt;&gt;"")</formula>
    </cfRule>
  </conditionalFormatting>
  <conditionalFormatting sqref="AF32:AV32">
    <cfRule type="expression" priority="322" dxfId="2" stopIfTrue="1">
      <formula>AND(AW32&gt;AZ32,AZ32&lt;&gt;"",AW32&lt;&gt;"")</formula>
    </cfRule>
    <cfRule type="expression" priority="323" dxfId="1" stopIfTrue="1">
      <formula>AND(AW32&lt;AZ32,AZ32&lt;&gt;"",AW32&lt;&gt;"")</formula>
    </cfRule>
    <cfRule type="expression" priority="324" dxfId="0" stopIfTrue="1">
      <formula>AND(AW32=AZ32,AZ32&lt;&gt;"",AW32&lt;&gt;"")</formula>
    </cfRule>
  </conditionalFormatting>
  <conditionalFormatting sqref="AF33:AV33">
    <cfRule type="expression" priority="319" dxfId="2" stopIfTrue="1">
      <formula>AND(AW33&gt;AZ33,AZ33&lt;&gt;"",AW33&lt;&gt;"")</formula>
    </cfRule>
    <cfRule type="expression" priority="320" dxfId="1" stopIfTrue="1">
      <formula>AND(AW33&lt;AZ33,AZ33&lt;&gt;"",AW33&lt;&gt;"")</formula>
    </cfRule>
    <cfRule type="expression" priority="321" dxfId="0" stopIfTrue="1">
      <formula>AND(AW33=AZ33,AZ33&lt;&gt;"",AW33&lt;&gt;"")</formula>
    </cfRule>
  </conditionalFormatting>
  <conditionalFormatting sqref="O32:AD32">
    <cfRule type="expression" priority="316" dxfId="2" stopIfTrue="1">
      <formula>AND(AW32&lt;AZ32,AZ32&lt;&gt;"",AW32&lt;&gt;"")</formula>
    </cfRule>
    <cfRule type="expression" priority="317" dxfId="1" stopIfTrue="1">
      <formula>AND(AW32&gt;AZ32,AZ32&lt;&gt;"",AW32&lt;&gt;"")</formula>
    </cfRule>
    <cfRule type="expression" priority="318" dxfId="0" stopIfTrue="1">
      <formula>AND(AW32=AZ32,AZ32&lt;&gt;"",AW32&lt;&gt;"")</formula>
    </cfRule>
  </conditionalFormatting>
  <conditionalFormatting sqref="O33:AD33">
    <cfRule type="expression" priority="313" dxfId="2" stopIfTrue="1">
      <formula>AND(AW33&lt;AZ33,AZ33&lt;&gt;"",AW33&lt;&gt;"")</formula>
    </cfRule>
    <cfRule type="expression" priority="314" dxfId="1" stopIfTrue="1">
      <formula>AND(AW33&gt;AZ33,AZ33&lt;&gt;"",AW33&lt;&gt;"")</formula>
    </cfRule>
    <cfRule type="expression" priority="315" dxfId="0" stopIfTrue="1">
      <formula>AND(AW33=AZ33,AZ33&lt;&gt;"",AW33&lt;&gt;"")</formula>
    </cfRule>
  </conditionalFormatting>
  <conditionalFormatting sqref="AF34:AV34">
    <cfRule type="expression" priority="310" dxfId="2" stopIfTrue="1">
      <formula>AND(AW34&gt;AZ34,AZ34&lt;&gt;"",AW34&lt;&gt;"")</formula>
    </cfRule>
    <cfRule type="expression" priority="311" dxfId="1" stopIfTrue="1">
      <formula>AND(AW34&lt;AZ34,AZ34&lt;&gt;"",AW34&lt;&gt;"")</formula>
    </cfRule>
    <cfRule type="expression" priority="312" dxfId="0" stopIfTrue="1">
      <formula>AND(AW34=AZ34,AZ34&lt;&gt;"",AW34&lt;&gt;"")</formula>
    </cfRule>
  </conditionalFormatting>
  <conditionalFormatting sqref="O34:AD34">
    <cfRule type="expression" priority="307" dxfId="2" stopIfTrue="1">
      <formula>AND(AW34&lt;AZ34,AZ34&lt;&gt;"",AW34&lt;&gt;"")</formula>
    </cfRule>
    <cfRule type="expression" priority="308" dxfId="1" stopIfTrue="1">
      <formula>AND(AW34&gt;AZ34,AZ34&lt;&gt;"",AW34&lt;&gt;"")</formula>
    </cfRule>
    <cfRule type="expression" priority="309" dxfId="0" stopIfTrue="1">
      <formula>AND(AW34=AZ34,AZ34&lt;&gt;"",AW34&lt;&gt;"")</formula>
    </cfRule>
  </conditionalFormatting>
  <conditionalFormatting sqref="AF38:AV38">
    <cfRule type="expression" priority="304" dxfId="2" stopIfTrue="1">
      <formula>AND(AW38&gt;AZ38,AZ38&lt;&gt;"",AW38&lt;&gt;"")</formula>
    </cfRule>
    <cfRule type="expression" priority="305" dxfId="1" stopIfTrue="1">
      <formula>AND(AW38&lt;AZ38,AZ38&lt;&gt;"",AW38&lt;&gt;"")</formula>
    </cfRule>
    <cfRule type="expression" priority="306" dxfId="0" stopIfTrue="1">
      <formula>AND(AW38=AZ38,AZ38&lt;&gt;"",AW38&lt;&gt;"")</formula>
    </cfRule>
  </conditionalFormatting>
  <conditionalFormatting sqref="AF39:AV39">
    <cfRule type="expression" priority="301" dxfId="2" stopIfTrue="1">
      <formula>AND(AW39&gt;AZ39,AZ39&lt;&gt;"",AW39&lt;&gt;"")</formula>
    </cfRule>
    <cfRule type="expression" priority="302" dxfId="1" stopIfTrue="1">
      <formula>AND(AW39&lt;AZ39,AZ39&lt;&gt;"",AW39&lt;&gt;"")</formula>
    </cfRule>
    <cfRule type="expression" priority="303" dxfId="0" stopIfTrue="1">
      <formula>AND(AW39=AZ39,AZ39&lt;&gt;"",AW39&lt;&gt;"")</formula>
    </cfRule>
  </conditionalFormatting>
  <conditionalFormatting sqref="O38:AD38">
    <cfRule type="expression" priority="298" dxfId="2" stopIfTrue="1">
      <formula>AND(AW38&lt;AZ38,AZ38&lt;&gt;"",AW38&lt;&gt;"")</formula>
    </cfRule>
    <cfRule type="expression" priority="299" dxfId="1" stopIfTrue="1">
      <formula>AND(AW38&gt;AZ38,AZ38&lt;&gt;"",AW38&lt;&gt;"")</formula>
    </cfRule>
    <cfRule type="expression" priority="300" dxfId="0" stopIfTrue="1">
      <formula>AND(AW38=AZ38,AZ38&lt;&gt;"",AW38&lt;&gt;"")</formula>
    </cfRule>
  </conditionalFormatting>
  <conditionalFormatting sqref="O39:AD39">
    <cfRule type="expression" priority="295" dxfId="2" stopIfTrue="1">
      <formula>AND(AW39&lt;AZ39,AZ39&lt;&gt;"",AW39&lt;&gt;"")</formula>
    </cfRule>
    <cfRule type="expression" priority="296" dxfId="1" stopIfTrue="1">
      <formula>AND(AW39&gt;AZ39,AZ39&lt;&gt;"",AW39&lt;&gt;"")</formula>
    </cfRule>
    <cfRule type="expression" priority="297" dxfId="0" stopIfTrue="1">
      <formula>AND(AW39=AZ39,AZ39&lt;&gt;"",AW39&lt;&gt;"")</formula>
    </cfRule>
  </conditionalFormatting>
  <conditionalFormatting sqref="AF40:AV40">
    <cfRule type="expression" priority="292" dxfId="2" stopIfTrue="1">
      <formula>AND(AW40&gt;AZ40,AZ40&lt;&gt;"",AW40&lt;&gt;"")</formula>
    </cfRule>
    <cfRule type="expression" priority="293" dxfId="1" stopIfTrue="1">
      <formula>AND(AW40&lt;AZ40,AZ40&lt;&gt;"",AW40&lt;&gt;"")</formula>
    </cfRule>
    <cfRule type="expression" priority="294" dxfId="0" stopIfTrue="1">
      <formula>AND(AW40=AZ40,AZ40&lt;&gt;"",AW40&lt;&gt;"")</formula>
    </cfRule>
  </conditionalFormatting>
  <conditionalFormatting sqref="O40:AD40">
    <cfRule type="expression" priority="289" dxfId="2" stopIfTrue="1">
      <formula>AND(AW40&lt;AZ40,AZ40&lt;&gt;"",AW40&lt;&gt;"")</formula>
    </cfRule>
    <cfRule type="expression" priority="290" dxfId="1" stopIfTrue="1">
      <formula>AND(AW40&gt;AZ40,AZ40&lt;&gt;"",AW40&lt;&gt;"")</formula>
    </cfRule>
    <cfRule type="expression" priority="291" dxfId="0" stopIfTrue="1">
      <formula>AND(AW40=AZ40,AZ40&lt;&gt;"",AW40&lt;&gt;"")</formula>
    </cfRule>
  </conditionalFormatting>
  <conditionalFormatting sqref="AF44:AV44">
    <cfRule type="expression" priority="286" dxfId="2" stopIfTrue="1">
      <formula>AND(AW44&gt;AZ44,AZ44&lt;&gt;"",AW44&lt;&gt;"")</formula>
    </cfRule>
    <cfRule type="expression" priority="287" dxfId="1" stopIfTrue="1">
      <formula>AND(AW44&lt;AZ44,AZ44&lt;&gt;"",AW44&lt;&gt;"")</formula>
    </cfRule>
    <cfRule type="expression" priority="288" dxfId="0" stopIfTrue="1">
      <formula>AND(AW44=AZ44,AZ44&lt;&gt;"",AW44&lt;&gt;"")</formula>
    </cfRule>
  </conditionalFormatting>
  <conditionalFormatting sqref="AF45:AV45">
    <cfRule type="expression" priority="283" dxfId="2" stopIfTrue="1">
      <formula>AND(AW45&gt;AZ45,AZ45&lt;&gt;"",AW45&lt;&gt;"")</formula>
    </cfRule>
    <cfRule type="expression" priority="284" dxfId="1" stopIfTrue="1">
      <formula>AND(AW45&lt;AZ45,AZ45&lt;&gt;"",AW45&lt;&gt;"")</formula>
    </cfRule>
    <cfRule type="expression" priority="285" dxfId="0" stopIfTrue="1">
      <formula>AND(AW45=AZ45,AZ45&lt;&gt;"",AW45&lt;&gt;"")</formula>
    </cfRule>
  </conditionalFormatting>
  <conditionalFormatting sqref="O44:AD44">
    <cfRule type="expression" priority="280" dxfId="2" stopIfTrue="1">
      <formula>AND(AW44&lt;AZ44,AZ44&lt;&gt;"",AW44&lt;&gt;"")</formula>
    </cfRule>
    <cfRule type="expression" priority="281" dxfId="1" stopIfTrue="1">
      <formula>AND(AW44&gt;AZ44,AZ44&lt;&gt;"",AW44&lt;&gt;"")</formula>
    </cfRule>
    <cfRule type="expression" priority="282" dxfId="0" stopIfTrue="1">
      <formula>AND(AW44=AZ44,AZ44&lt;&gt;"",AW44&lt;&gt;"")</formula>
    </cfRule>
  </conditionalFormatting>
  <conditionalFormatting sqref="O45:AD45">
    <cfRule type="expression" priority="277" dxfId="2" stopIfTrue="1">
      <formula>AND(AW45&lt;AZ45,AZ45&lt;&gt;"",AW45&lt;&gt;"")</formula>
    </cfRule>
    <cfRule type="expression" priority="278" dxfId="1" stopIfTrue="1">
      <formula>AND(AW45&gt;AZ45,AZ45&lt;&gt;"",AW45&lt;&gt;"")</formula>
    </cfRule>
    <cfRule type="expression" priority="279" dxfId="0" stopIfTrue="1">
      <formula>AND(AW45=AZ45,AZ45&lt;&gt;"",AW45&lt;&gt;"")</formula>
    </cfRule>
  </conditionalFormatting>
  <conditionalFormatting sqref="AF46:AV46">
    <cfRule type="expression" priority="274" dxfId="2" stopIfTrue="1">
      <formula>AND(AW46&gt;AZ46,AZ46&lt;&gt;"",AW46&lt;&gt;"")</formula>
    </cfRule>
    <cfRule type="expression" priority="275" dxfId="1" stopIfTrue="1">
      <formula>AND(AW46&lt;AZ46,AZ46&lt;&gt;"",AW46&lt;&gt;"")</formula>
    </cfRule>
    <cfRule type="expression" priority="276" dxfId="0" stopIfTrue="1">
      <formula>AND(AW46=AZ46,AZ46&lt;&gt;"",AW46&lt;&gt;"")</formula>
    </cfRule>
  </conditionalFormatting>
  <conditionalFormatting sqref="O46:AD46">
    <cfRule type="expression" priority="271" dxfId="2" stopIfTrue="1">
      <formula>AND(AW46&lt;AZ46,AZ46&lt;&gt;"",AW46&lt;&gt;"")</formula>
    </cfRule>
    <cfRule type="expression" priority="272" dxfId="1" stopIfTrue="1">
      <formula>AND(AW46&gt;AZ46,AZ46&lt;&gt;"",AW46&lt;&gt;"")</formula>
    </cfRule>
    <cfRule type="expression" priority="273" dxfId="0" stopIfTrue="1">
      <formula>AND(AW46=AZ46,AZ46&lt;&gt;"",AW46&lt;&gt;"")</formula>
    </cfRule>
  </conditionalFormatting>
  <conditionalFormatting sqref="AF50:AV50">
    <cfRule type="expression" priority="268" dxfId="2" stopIfTrue="1">
      <formula>AND(AW50&gt;AZ50,AZ50&lt;&gt;"",AW50&lt;&gt;"")</formula>
    </cfRule>
    <cfRule type="expression" priority="269" dxfId="1" stopIfTrue="1">
      <formula>AND(AW50&lt;AZ50,AZ50&lt;&gt;"",AW50&lt;&gt;"")</formula>
    </cfRule>
    <cfRule type="expression" priority="270" dxfId="0" stopIfTrue="1">
      <formula>AND(AW50=AZ50,AZ50&lt;&gt;"",AW50&lt;&gt;"")</formula>
    </cfRule>
  </conditionalFormatting>
  <conditionalFormatting sqref="AF51:AV51">
    <cfRule type="expression" priority="265" dxfId="2" stopIfTrue="1">
      <formula>AND(AW51&gt;AZ51,AZ51&lt;&gt;"",AW51&lt;&gt;"")</formula>
    </cfRule>
    <cfRule type="expression" priority="266" dxfId="1" stopIfTrue="1">
      <formula>AND(AW51&lt;AZ51,AZ51&lt;&gt;"",AW51&lt;&gt;"")</formula>
    </cfRule>
    <cfRule type="expression" priority="267" dxfId="0" stopIfTrue="1">
      <formula>AND(AW51=AZ51,AZ51&lt;&gt;"",AW51&lt;&gt;"")</formula>
    </cfRule>
  </conditionalFormatting>
  <conditionalFormatting sqref="O50:AD50">
    <cfRule type="expression" priority="262" dxfId="2" stopIfTrue="1">
      <formula>AND(AW50&lt;AZ50,AZ50&lt;&gt;"",AW50&lt;&gt;"")</formula>
    </cfRule>
    <cfRule type="expression" priority="263" dxfId="1" stopIfTrue="1">
      <formula>AND(AW50&gt;AZ50,AZ50&lt;&gt;"",AW50&lt;&gt;"")</formula>
    </cfRule>
    <cfRule type="expression" priority="264" dxfId="0" stopIfTrue="1">
      <formula>AND(AW50=AZ50,AZ50&lt;&gt;"",AW50&lt;&gt;"")</formula>
    </cfRule>
  </conditionalFormatting>
  <conditionalFormatting sqref="O51:AD51">
    <cfRule type="expression" priority="259" dxfId="2" stopIfTrue="1">
      <formula>AND(AW51&lt;AZ51,AZ51&lt;&gt;"",AW51&lt;&gt;"")</formula>
    </cfRule>
    <cfRule type="expression" priority="260" dxfId="1" stopIfTrue="1">
      <formula>AND(AW51&gt;AZ51,AZ51&lt;&gt;"",AW51&lt;&gt;"")</formula>
    </cfRule>
    <cfRule type="expression" priority="261" dxfId="0" stopIfTrue="1">
      <formula>AND(AW51=AZ51,AZ51&lt;&gt;"",AW51&lt;&gt;"")</formula>
    </cfRule>
  </conditionalFormatting>
  <conditionalFormatting sqref="AF52:AV52">
    <cfRule type="expression" priority="256" dxfId="2" stopIfTrue="1">
      <formula>AND(AW52&gt;AZ52,AZ52&lt;&gt;"",AW52&lt;&gt;"")</formula>
    </cfRule>
    <cfRule type="expression" priority="257" dxfId="1" stopIfTrue="1">
      <formula>AND(AW52&lt;AZ52,AZ52&lt;&gt;"",AW52&lt;&gt;"")</formula>
    </cfRule>
    <cfRule type="expression" priority="258" dxfId="0" stopIfTrue="1">
      <formula>AND(AW52=AZ52,AZ52&lt;&gt;"",AW52&lt;&gt;"")</formula>
    </cfRule>
  </conditionalFormatting>
  <conditionalFormatting sqref="O52:AD52">
    <cfRule type="expression" priority="253" dxfId="2" stopIfTrue="1">
      <formula>AND(AW52&lt;AZ52,AZ52&lt;&gt;"",AW52&lt;&gt;"")</formula>
    </cfRule>
    <cfRule type="expression" priority="254" dxfId="1" stopIfTrue="1">
      <formula>AND(AW52&gt;AZ52,AZ52&lt;&gt;"",AW52&lt;&gt;"")</formula>
    </cfRule>
    <cfRule type="expression" priority="255" dxfId="0" stopIfTrue="1">
      <formula>AND(AW52=AZ52,AZ52&lt;&gt;"",AW52&lt;&gt;"")</formula>
    </cfRule>
  </conditionalFormatting>
  <conditionalFormatting sqref="AF35:AV35">
    <cfRule type="expression" priority="250" dxfId="2" stopIfTrue="1">
      <formula>AND(AW35&gt;AZ35,AZ35&lt;&gt;"",AW35&lt;&gt;"")</formula>
    </cfRule>
    <cfRule type="expression" priority="251" dxfId="1" stopIfTrue="1">
      <formula>AND(AW35&lt;AZ35,AZ35&lt;&gt;"",AW35&lt;&gt;"")</formula>
    </cfRule>
    <cfRule type="expression" priority="252" dxfId="0" stopIfTrue="1">
      <formula>AND(AW35=AZ35,AZ35&lt;&gt;"",AW35&lt;&gt;"")</formula>
    </cfRule>
  </conditionalFormatting>
  <conditionalFormatting sqref="AF36:AV36">
    <cfRule type="expression" priority="247" dxfId="2" stopIfTrue="1">
      <formula>AND(AW36&gt;AZ36,AZ36&lt;&gt;"",AW36&lt;&gt;"")</formula>
    </cfRule>
    <cfRule type="expression" priority="248" dxfId="1" stopIfTrue="1">
      <formula>AND(AW36&lt;AZ36,AZ36&lt;&gt;"",AW36&lt;&gt;"")</formula>
    </cfRule>
    <cfRule type="expression" priority="249" dxfId="0" stopIfTrue="1">
      <formula>AND(AW36=AZ36,AZ36&lt;&gt;"",AW36&lt;&gt;"")</formula>
    </cfRule>
  </conditionalFormatting>
  <conditionalFormatting sqref="O35:AD35">
    <cfRule type="expression" priority="244" dxfId="2" stopIfTrue="1">
      <formula>AND(AW35&lt;AZ35,AZ35&lt;&gt;"",AW35&lt;&gt;"")</formula>
    </cfRule>
    <cfRule type="expression" priority="245" dxfId="1" stopIfTrue="1">
      <formula>AND(AW35&gt;AZ35,AZ35&lt;&gt;"",AW35&lt;&gt;"")</formula>
    </cfRule>
    <cfRule type="expression" priority="246" dxfId="0" stopIfTrue="1">
      <formula>AND(AW35=AZ35,AZ35&lt;&gt;"",AW35&lt;&gt;"")</formula>
    </cfRule>
  </conditionalFormatting>
  <conditionalFormatting sqref="O36:AD36">
    <cfRule type="expression" priority="241" dxfId="2" stopIfTrue="1">
      <formula>AND(AW36&lt;AZ36,AZ36&lt;&gt;"",AW36&lt;&gt;"")</formula>
    </cfRule>
    <cfRule type="expression" priority="242" dxfId="1" stopIfTrue="1">
      <formula>AND(AW36&gt;AZ36,AZ36&lt;&gt;"",AW36&lt;&gt;"")</formula>
    </cfRule>
    <cfRule type="expression" priority="243" dxfId="0" stopIfTrue="1">
      <formula>AND(AW36=AZ36,AZ36&lt;&gt;"",AW36&lt;&gt;"")</formula>
    </cfRule>
  </conditionalFormatting>
  <conditionalFormatting sqref="O37:AD37">
    <cfRule type="expression" priority="235" dxfId="2" stopIfTrue="1">
      <formula>AND(AW37&lt;AZ37,AZ37&lt;&gt;"",AW37&lt;&gt;"")</formula>
    </cfRule>
    <cfRule type="expression" priority="236" dxfId="1" stopIfTrue="1">
      <formula>AND(AW37&gt;AZ37,AZ37&lt;&gt;"",AW37&lt;&gt;"")</formula>
    </cfRule>
    <cfRule type="expression" priority="237" dxfId="0" stopIfTrue="1">
      <formula>AND(AW37=AZ37,AZ37&lt;&gt;"",AW37&lt;&gt;"")</formula>
    </cfRule>
  </conditionalFormatting>
  <conditionalFormatting sqref="AF37:AV37">
    <cfRule type="expression" priority="238" dxfId="2" stopIfTrue="1">
      <formula>AND(AW37&gt;AZ37,AZ37&lt;&gt;"",AW37&lt;&gt;"")</formula>
    </cfRule>
    <cfRule type="expression" priority="239" dxfId="1" stopIfTrue="1">
      <formula>AND(AW37&lt;AZ37,AZ37&lt;&gt;"",AW37&lt;&gt;"")</formula>
    </cfRule>
    <cfRule type="expression" priority="240" dxfId="0" stopIfTrue="1">
      <formula>AND(AW37=AZ37,AZ37&lt;&gt;"",AW37&lt;&gt;"")</formula>
    </cfRule>
  </conditionalFormatting>
  <conditionalFormatting sqref="AF41:AV41">
    <cfRule type="expression" priority="232" dxfId="2" stopIfTrue="1">
      <formula>AND(AW41&gt;AZ41,AZ41&lt;&gt;"",AW41&lt;&gt;"")</formula>
    </cfRule>
    <cfRule type="expression" priority="233" dxfId="1" stopIfTrue="1">
      <formula>AND(AW41&lt;AZ41,AZ41&lt;&gt;"",AW41&lt;&gt;"")</formula>
    </cfRule>
    <cfRule type="expression" priority="234" dxfId="0" stopIfTrue="1">
      <formula>AND(AW41=AZ41,AZ41&lt;&gt;"",AW41&lt;&gt;"")</formula>
    </cfRule>
  </conditionalFormatting>
  <conditionalFormatting sqref="AF42:AV42">
    <cfRule type="expression" priority="229" dxfId="2" stopIfTrue="1">
      <formula>AND(AW42&gt;AZ42,AZ42&lt;&gt;"",AW42&lt;&gt;"")</formula>
    </cfRule>
    <cfRule type="expression" priority="230" dxfId="1" stopIfTrue="1">
      <formula>AND(AW42&lt;AZ42,AZ42&lt;&gt;"",AW42&lt;&gt;"")</formula>
    </cfRule>
    <cfRule type="expression" priority="231" dxfId="0" stopIfTrue="1">
      <formula>AND(AW42=AZ42,AZ42&lt;&gt;"",AW42&lt;&gt;"")</formula>
    </cfRule>
  </conditionalFormatting>
  <conditionalFormatting sqref="O41:AD41">
    <cfRule type="expression" priority="226" dxfId="2" stopIfTrue="1">
      <formula>AND(AW41&lt;AZ41,AZ41&lt;&gt;"",AW41&lt;&gt;"")</formula>
    </cfRule>
    <cfRule type="expression" priority="227" dxfId="1" stopIfTrue="1">
      <formula>AND(AW41&gt;AZ41,AZ41&lt;&gt;"",AW41&lt;&gt;"")</formula>
    </cfRule>
    <cfRule type="expression" priority="228" dxfId="0" stopIfTrue="1">
      <formula>AND(AW41=AZ41,AZ41&lt;&gt;"",AW41&lt;&gt;"")</formula>
    </cfRule>
  </conditionalFormatting>
  <conditionalFormatting sqref="O42:AD42">
    <cfRule type="expression" priority="223" dxfId="2" stopIfTrue="1">
      <formula>AND(AW42&lt;AZ42,AZ42&lt;&gt;"",AW42&lt;&gt;"")</formula>
    </cfRule>
    <cfRule type="expression" priority="224" dxfId="1" stopIfTrue="1">
      <formula>AND(AW42&gt;AZ42,AZ42&lt;&gt;"",AW42&lt;&gt;"")</formula>
    </cfRule>
    <cfRule type="expression" priority="225" dxfId="0" stopIfTrue="1">
      <formula>AND(AW42=AZ42,AZ42&lt;&gt;"",AW42&lt;&gt;"")</formula>
    </cfRule>
  </conditionalFormatting>
  <conditionalFormatting sqref="O43:AD43">
    <cfRule type="expression" priority="217" dxfId="2" stopIfTrue="1">
      <formula>AND(AW43&lt;AZ43,AZ43&lt;&gt;"",AW43&lt;&gt;"")</formula>
    </cfRule>
    <cfRule type="expression" priority="218" dxfId="1" stopIfTrue="1">
      <formula>AND(AW43&gt;AZ43,AZ43&lt;&gt;"",AW43&lt;&gt;"")</formula>
    </cfRule>
    <cfRule type="expression" priority="219" dxfId="0" stopIfTrue="1">
      <formula>AND(AW43=AZ43,AZ43&lt;&gt;"",AW43&lt;&gt;"")</formula>
    </cfRule>
  </conditionalFormatting>
  <conditionalFormatting sqref="AF43:AV43">
    <cfRule type="expression" priority="220" dxfId="2" stopIfTrue="1">
      <formula>AND(AW43&gt;AZ43,AZ43&lt;&gt;"",AW43&lt;&gt;"")</formula>
    </cfRule>
    <cfRule type="expression" priority="221" dxfId="1" stopIfTrue="1">
      <formula>AND(AW43&lt;AZ43,AZ43&lt;&gt;"",AW43&lt;&gt;"")</formula>
    </cfRule>
    <cfRule type="expression" priority="222" dxfId="0" stopIfTrue="1">
      <formula>AND(AW43=AZ43,AZ43&lt;&gt;"",AW43&lt;&gt;"")</formula>
    </cfRule>
  </conditionalFormatting>
  <conditionalFormatting sqref="AF48:AV48">
    <cfRule type="expression" priority="211" dxfId="2" stopIfTrue="1">
      <formula>AND(AW48&gt;AZ48,AZ48&lt;&gt;"",AW48&lt;&gt;"")</formula>
    </cfRule>
    <cfRule type="expression" priority="212" dxfId="1" stopIfTrue="1">
      <formula>AND(AW48&lt;AZ48,AZ48&lt;&gt;"",AW48&lt;&gt;"")</formula>
    </cfRule>
    <cfRule type="expression" priority="213" dxfId="0" stopIfTrue="1">
      <formula>AND(AW48=AZ48,AZ48&lt;&gt;"",AW48&lt;&gt;"")</formula>
    </cfRule>
  </conditionalFormatting>
  <conditionalFormatting sqref="O48:AD48">
    <cfRule type="expression" priority="205" dxfId="2" stopIfTrue="1">
      <formula>AND(AW48&lt;AZ48,AZ48&lt;&gt;"",AW48&lt;&gt;"")</formula>
    </cfRule>
    <cfRule type="expression" priority="206" dxfId="1" stopIfTrue="1">
      <formula>AND(AW48&gt;AZ48,AZ48&lt;&gt;"",AW48&lt;&gt;"")</formula>
    </cfRule>
    <cfRule type="expression" priority="207" dxfId="0" stopIfTrue="1">
      <formula>AND(AW48=AZ48,AZ48&lt;&gt;"",AW48&lt;&gt;"")</formula>
    </cfRule>
  </conditionalFormatting>
  <conditionalFormatting sqref="O49:AD49">
    <cfRule type="expression" priority="199" dxfId="2" stopIfTrue="1">
      <formula>AND(AW49&lt;AZ49,AZ49&lt;&gt;"",AW49&lt;&gt;"")</formula>
    </cfRule>
    <cfRule type="expression" priority="200" dxfId="1" stopIfTrue="1">
      <formula>AND(AW49&gt;AZ49,AZ49&lt;&gt;"",AW49&lt;&gt;"")</formula>
    </cfRule>
    <cfRule type="expression" priority="201" dxfId="0" stopIfTrue="1">
      <formula>AND(AW49=AZ49,AZ49&lt;&gt;"",AW49&lt;&gt;"")</formula>
    </cfRule>
  </conditionalFormatting>
  <conditionalFormatting sqref="AF49:AV49">
    <cfRule type="expression" priority="202" dxfId="2" stopIfTrue="1">
      <formula>AND(AW49&gt;AZ49,AZ49&lt;&gt;"",AW49&lt;&gt;"")</formula>
    </cfRule>
    <cfRule type="expression" priority="203" dxfId="1" stopIfTrue="1">
      <formula>AND(AW49&lt;AZ49,AZ49&lt;&gt;"",AW49&lt;&gt;"")</formula>
    </cfRule>
    <cfRule type="expression" priority="204" dxfId="0" stopIfTrue="1">
      <formula>AND(AW49=AZ49,AZ49&lt;&gt;"",AW49&lt;&gt;"")</formula>
    </cfRule>
  </conditionalFormatting>
  <conditionalFormatting sqref="AF53:AV53">
    <cfRule type="expression" priority="196" dxfId="2" stopIfTrue="1">
      <formula>AND(AW53&gt;AZ53,AZ53&lt;&gt;"",AW53&lt;&gt;"")</formula>
    </cfRule>
    <cfRule type="expression" priority="197" dxfId="1" stopIfTrue="1">
      <formula>AND(AW53&lt;AZ53,AZ53&lt;&gt;"",AW53&lt;&gt;"")</formula>
    </cfRule>
    <cfRule type="expression" priority="198" dxfId="0" stopIfTrue="1">
      <formula>AND(AW53=AZ53,AZ53&lt;&gt;"",AW53&lt;&gt;"")</formula>
    </cfRule>
  </conditionalFormatting>
  <conditionalFormatting sqref="AF54:AV54">
    <cfRule type="expression" priority="193" dxfId="2" stopIfTrue="1">
      <formula>AND(AW54&gt;AZ54,AZ54&lt;&gt;"",AW54&lt;&gt;"")</formula>
    </cfRule>
    <cfRule type="expression" priority="194" dxfId="1" stopIfTrue="1">
      <formula>AND(AW54&lt;AZ54,AZ54&lt;&gt;"",AW54&lt;&gt;"")</formula>
    </cfRule>
    <cfRule type="expression" priority="195" dxfId="0" stopIfTrue="1">
      <formula>AND(AW54=AZ54,AZ54&lt;&gt;"",AW54&lt;&gt;"")</formula>
    </cfRule>
  </conditionalFormatting>
  <conditionalFormatting sqref="O53:AD53">
    <cfRule type="expression" priority="190" dxfId="2" stopIfTrue="1">
      <formula>AND(AW53&lt;AZ53,AZ53&lt;&gt;"",AW53&lt;&gt;"")</formula>
    </cfRule>
    <cfRule type="expression" priority="191" dxfId="1" stopIfTrue="1">
      <formula>AND(AW53&gt;AZ53,AZ53&lt;&gt;"",AW53&lt;&gt;"")</formula>
    </cfRule>
    <cfRule type="expression" priority="192" dxfId="0" stopIfTrue="1">
      <formula>AND(AW53=AZ53,AZ53&lt;&gt;"",AW53&lt;&gt;"")</formula>
    </cfRule>
  </conditionalFormatting>
  <conditionalFormatting sqref="O54:AD54">
    <cfRule type="expression" priority="187" dxfId="2" stopIfTrue="1">
      <formula>AND(AW54&lt;AZ54,AZ54&lt;&gt;"",AW54&lt;&gt;"")</formula>
    </cfRule>
    <cfRule type="expression" priority="188" dxfId="1" stopIfTrue="1">
      <formula>AND(AW54&gt;AZ54,AZ54&lt;&gt;"",AW54&lt;&gt;"")</formula>
    </cfRule>
    <cfRule type="expression" priority="189" dxfId="0" stopIfTrue="1">
      <formula>AND(AW54=AZ54,AZ54&lt;&gt;"",AW54&lt;&gt;"")</formula>
    </cfRule>
  </conditionalFormatting>
  <conditionalFormatting sqref="O124:AD124">
    <cfRule type="expression" priority="1" dxfId="2" stopIfTrue="1">
      <formula>AND(AW124&lt;AZ124,AZ124&lt;&gt;"",AW124&lt;&gt;"")</formula>
    </cfRule>
    <cfRule type="expression" priority="2" dxfId="1" stopIfTrue="1">
      <formula>AND(AW124&gt;AZ124,AZ124&lt;&gt;"",AW124&lt;&gt;"")</formula>
    </cfRule>
    <cfRule type="expression" priority="3" dxfId="0" stopIfTrue="1">
      <formula>AND(AW124=AZ124,AZ124&lt;&gt;"",AW124&lt;&gt;"")</formula>
    </cfRule>
  </conditionalFormatting>
  <conditionalFormatting sqref="AF95:AV95">
    <cfRule type="expression" priority="178" dxfId="2" stopIfTrue="1">
      <formula>AND(AW95&gt;AZ95,AZ95&lt;&gt;"",AW95&lt;&gt;"")</formula>
    </cfRule>
    <cfRule type="expression" priority="179" dxfId="1" stopIfTrue="1">
      <formula>AND(AW95&lt;AZ95,AZ95&lt;&gt;"",AW95&lt;&gt;"")</formula>
    </cfRule>
    <cfRule type="expression" priority="180" dxfId="0" stopIfTrue="1">
      <formula>AND(AW95=AZ95,AZ95&lt;&gt;"",AW95&lt;&gt;"")</formula>
    </cfRule>
  </conditionalFormatting>
  <conditionalFormatting sqref="AF96:AV96">
    <cfRule type="expression" priority="175" dxfId="2" stopIfTrue="1">
      <formula>AND(AW96&gt;AZ96,AZ96&lt;&gt;"",AW96&lt;&gt;"")</formula>
    </cfRule>
    <cfRule type="expression" priority="176" dxfId="1" stopIfTrue="1">
      <formula>AND(AW96&lt;AZ96,AZ96&lt;&gt;"",AW96&lt;&gt;"")</formula>
    </cfRule>
    <cfRule type="expression" priority="177" dxfId="0" stopIfTrue="1">
      <formula>AND(AW96=AZ96,AZ96&lt;&gt;"",AW96&lt;&gt;"")</formula>
    </cfRule>
  </conditionalFormatting>
  <conditionalFormatting sqref="AF98:AV98">
    <cfRule type="expression" priority="172" dxfId="2" stopIfTrue="1">
      <formula>AND(AW98&gt;AZ98,AZ98&lt;&gt;"",AW98&lt;&gt;"")</formula>
    </cfRule>
    <cfRule type="expression" priority="173" dxfId="1" stopIfTrue="1">
      <formula>AND(AW98&lt;AZ98,AZ98&lt;&gt;"",AW98&lt;&gt;"")</formula>
    </cfRule>
    <cfRule type="expression" priority="174" dxfId="0" stopIfTrue="1">
      <formula>AND(AW98=AZ98,AZ98&lt;&gt;"",AW98&lt;&gt;"")</formula>
    </cfRule>
  </conditionalFormatting>
  <conditionalFormatting sqref="AF99:AV99">
    <cfRule type="expression" priority="169" dxfId="2" stopIfTrue="1">
      <formula>AND(AW99&gt;AZ99,AZ99&lt;&gt;"",AW99&lt;&gt;"")</formula>
    </cfRule>
    <cfRule type="expression" priority="170" dxfId="1" stopIfTrue="1">
      <formula>AND(AW99&lt;AZ99,AZ99&lt;&gt;"",AW99&lt;&gt;"")</formula>
    </cfRule>
    <cfRule type="expression" priority="171" dxfId="0" stopIfTrue="1">
      <formula>AND(AW99=AZ99,AZ99&lt;&gt;"",AW99&lt;&gt;"")</formula>
    </cfRule>
  </conditionalFormatting>
  <conditionalFormatting sqref="O95:AD95">
    <cfRule type="expression" priority="166" dxfId="2" stopIfTrue="1">
      <formula>AND(AW95&lt;AZ95,AZ95&lt;&gt;"",AW95&lt;&gt;"")</formula>
    </cfRule>
    <cfRule type="expression" priority="167" dxfId="1" stopIfTrue="1">
      <formula>AND(AW95&gt;AZ95,AZ95&lt;&gt;"",AW95&lt;&gt;"")</formula>
    </cfRule>
    <cfRule type="expression" priority="168" dxfId="0" stopIfTrue="1">
      <formula>AND(AW95=AZ95,AZ95&lt;&gt;"",AW95&lt;&gt;"")</formula>
    </cfRule>
  </conditionalFormatting>
  <conditionalFormatting sqref="O96:AD96">
    <cfRule type="expression" priority="163" dxfId="2" stopIfTrue="1">
      <formula>AND(AW96&lt;AZ96,AZ96&lt;&gt;"",AW96&lt;&gt;"")</formula>
    </cfRule>
    <cfRule type="expression" priority="164" dxfId="1" stopIfTrue="1">
      <formula>AND(AW96&gt;AZ96,AZ96&lt;&gt;"",AW96&lt;&gt;"")</formula>
    </cfRule>
    <cfRule type="expression" priority="165" dxfId="0" stopIfTrue="1">
      <formula>AND(AW96=AZ96,AZ96&lt;&gt;"",AW96&lt;&gt;"")</formula>
    </cfRule>
  </conditionalFormatting>
  <conditionalFormatting sqref="O98:AD98">
    <cfRule type="expression" priority="160" dxfId="2" stopIfTrue="1">
      <formula>AND(AW98&lt;AZ98,AZ98&lt;&gt;"",AW98&lt;&gt;"")</formula>
    </cfRule>
    <cfRule type="expression" priority="161" dxfId="1" stopIfTrue="1">
      <formula>AND(AW98&gt;AZ98,AZ98&lt;&gt;"",AW98&lt;&gt;"")</formula>
    </cfRule>
    <cfRule type="expression" priority="162" dxfId="0" stopIfTrue="1">
      <formula>AND(AW98=AZ98,AZ98&lt;&gt;"",AW98&lt;&gt;"")</formula>
    </cfRule>
  </conditionalFormatting>
  <conditionalFormatting sqref="O99:AD99">
    <cfRule type="expression" priority="157" dxfId="2" stopIfTrue="1">
      <formula>AND(AW99&lt;AZ99,AZ99&lt;&gt;"",AW99&lt;&gt;"")</formula>
    </cfRule>
    <cfRule type="expression" priority="158" dxfId="1" stopIfTrue="1">
      <formula>AND(AW99&gt;AZ99,AZ99&lt;&gt;"",AW99&lt;&gt;"")</formula>
    </cfRule>
    <cfRule type="expression" priority="159" dxfId="0" stopIfTrue="1">
      <formula>AND(AW99=AZ99,AZ99&lt;&gt;"",AW99&lt;&gt;"")</formula>
    </cfRule>
  </conditionalFormatting>
  <conditionalFormatting sqref="AF97:AV97">
    <cfRule type="expression" priority="154" dxfId="2" stopIfTrue="1">
      <formula>AND(AW97&gt;AZ97,AZ97&lt;&gt;"",AW97&lt;&gt;"")</formula>
    </cfRule>
    <cfRule type="expression" priority="155" dxfId="1" stopIfTrue="1">
      <formula>AND(AW97&lt;AZ97,AZ97&lt;&gt;"",AW97&lt;&gt;"")</formula>
    </cfRule>
    <cfRule type="expression" priority="156" dxfId="0" stopIfTrue="1">
      <formula>AND(AW97=AZ97,AZ97&lt;&gt;"",AW97&lt;&gt;"")</formula>
    </cfRule>
  </conditionalFormatting>
  <conditionalFormatting sqref="O97:AD97">
    <cfRule type="expression" priority="151" dxfId="2" stopIfTrue="1">
      <formula>AND(AW97&lt;AZ97,AZ97&lt;&gt;"",AW97&lt;&gt;"")</formula>
    </cfRule>
    <cfRule type="expression" priority="152" dxfId="1" stopIfTrue="1">
      <formula>AND(AW97&gt;AZ97,AZ97&lt;&gt;"",AW97&lt;&gt;"")</formula>
    </cfRule>
    <cfRule type="expression" priority="153" dxfId="0" stopIfTrue="1">
      <formula>AND(AW97=AZ97,AZ97&lt;&gt;"",AW97&lt;&gt;"")</formula>
    </cfRule>
  </conditionalFormatting>
  <conditionalFormatting sqref="O100:AD100">
    <cfRule type="expression" priority="145" dxfId="2" stopIfTrue="1">
      <formula>AND(AW100&lt;AZ100,AZ100&lt;&gt;"",AW100&lt;&gt;"")</formula>
    </cfRule>
    <cfRule type="expression" priority="146" dxfId="1" stopIfTrue="1">
      <formula>AND(AW100&gt;AZ100,AZ100&lt;&gt;"",AW100&lt;&gt;"")</formula>
    </cfRule>
    <cfRule type="expression" priority="147" dxfId="0" stopIfTrue="1">
      <formula>AND(AW100=AZ100,AZ100&lt;&gt;"",AW100&lt;&gt;"")</formula>
    </cfRule>
  </conditionalFormatting>
  <conditionalFormatting sqref="AF100:AV100">
    <cfRule type="expression" priority="148" dxfId="2" stopIfTrue="1">
      <formula>AND(AW100&gt;AZ100,AZ100&lt;&gt;"",AW100&lt;&gt;"")</formula>
    </cfRule>
    <cfRule type="expression" priority="149" dxfId="1" stopIfTrue="1">
      <formula>AND(AW100&lt;AZ100,AZ100&lt;&gt;"",AW100&lt;&gt;"")</formula>
    </cfRule>
    <cfRule type="expression" priority="150" dxfId="0" stopIfTrue="1">
      <formula>AND(AW100=AZ100,AZ100&lt;&gt;"",AW100&lt;&gt;"")</formula>
    </cfRule>
  </conditionalFormatting>
  <conditionalFormatting sqref="AF124:AV124">
    <cfRule type="expression" priority="4" dxfId="2" stopIfTrue="1">
      <formula>AND(AW124&gt;AZ124,AZ124&lt;&gt;"",AW124&lt;&gt;"")</formula>
    </cfRule>
    <cfRule type="expression" priority="5" dxfId="1" stopIfTrue="1">
      <formula>AND(AW124&lt;AZ124,AZ124&lt;&gt;"",AW124&lt;&gt;"")</formula>
    </cfRule>
    <cfRule type="expression" priority="6" dxfId="0" stopIfTrue="1">
      <formula>AND(AW124=AZ124,AZ124&lt;&gt;"",AW124&lt;&gt;"")</formula>
    </cfRule>
  </conditionalFormatting>
  <conditionalFormatting sqref="AF101:AV101">
    <cfRule type="expression" priority="142" dxfId="2" stopIfTrue="1">
      <formula>AND(AW101&gt;AZ101,AZ101&lt;&gt;"",AW101&lt;&gt;"")</formula>
    </cfRule>
    <cfRule type="expression" priority="143" dxfId="1" stopIfTrue="1">
      <formula>AND(AW101&lt;AZ101,AZ101&lt;&gt;"",AW101&lt;&gt;"")</formula>
    </cfRule>
    <cfRule type="expression" priority="144" dxfId="0" stopIfTrue="1">
      <formula>AND(AW101=AZ101,AZ101&lt;&gt;"",AW101&lt;&gt;"")</formula>
    </cfRule>
  </conditionalFormatting>
  <conditionalFormatting sqref="AF102:AV102">
    <cfRule type="expression" priority="139" dxfId="2" stopIfTrue="1">
      <formula>AND(AW102&gt;AZ102,AZ102&lt;&gt;"",AW102&lt;&gt;"")</formula>
    </cfRule>
    <cfRule type="expression" priority="140" dxfId="1" stopIfTrue="1">
      <formula>AND(AW102&lt;AZ102,AZ102&lt;&gt;"",AW102&lt;&gt;"")</formula>
    </cfRule>
    <cfRule type="expression" priority="141" dxfId="0" stopIfTrue="1">
      <formula>AND(AW102=AZ102,AZ102&lt;&gt;"",AW102&lt;&gt;"")</formula>
    </cfRule>
  </conditionalFormatting>
  <conditionalFormatting sqref="O101:AD101">
    <cfRule type="expression" priority="136" dxfId="2" stopIfTrue="1">
      <formula>AND(AW101&lt;AZ101,AZ101&lt;&gt;"",AW101&lt;&gt;"")</formula>
    </cfRule>
    <cfRule type="expression" priority="137" dxfId="1" stopIfTrue="1">
      <formula>AND(AW101&gt;AZ101,AZ101&lt;&gt;"",AW101&lt;&gt;"")</formula>
    </cfRule>
    <cfRule type="expression" priority="138" dxfId="0" stopIfTrue="1">
      <formula>AND(AW101=AZ101,AZ101&lt;&gt;"",AW101&lt;&gt;"")</formula>
    </cfRule>
  </conditionalFormatting>
  <conditionalFormatting sqref="O102:AD102">
    <cfRule type="expression" priority="133" dxfId="2" stopIfTrue="1">
      <formula>AND(AW102&lt;AZ102,AZ102&lt;&gt;"",AW102&lt;&gt;"")</formula>
    </cfRule>
    <cfRule type="expression" priority="134" dxfId="1" stopIfTrue="1">
      <formula>AND(AW102&gt;AZ102,AZ102&lt;&gt;"",AW102&lt;&gt;"")</formula>
    </cfRule>
    <cfRule type="expression" priority="135" dxfId="0" stopIfTrue="1">
      <formula>AND(AW102=AZ102,AZ102&lt;&gt;"",AW102&lt;&gt;"")</formula>
    </cfRule>
  </conditionalFormatting>
  <conditionalFormatting sqref="AF103:AV103">
    <cfRule type="expression" priority="130" dxfId="2" stopIfTrue="1">
      <formula>AND(AW103&gt;AZ103,AZ103&lt;&gt;"",AW103&lt;&gt;"")</formula>
    </cfRule>
    <cfRule type="expression" priority="131" dxfId="1" stopIfTrue="1">
      <formula>AND(AW103&lt;AZ103,AZ103&lt;&gt;"",AW103&lt;&gt;"")</formula>
    </cfRule>
    <cfRule type="expression" priority="132" dxfId="0" stopIfTrue="1">
      <formula>AND(AW103=AZ103,AZ103&lt;&gt;"",AW103&lt;&gt;"")</formula>
    </cfRule>
  </conditionalFormatting>
  <conditionalFormatting sqref="O103:AD103">
    <cfRule type="expression" priority="127" dxfId="2" stopIfTrue="1">
      <formula>AND(AW103&lt;AZ103,AZ103&lt;&gt;"",AW103&lt;&gt;"")</formula>
    </cfRule>
    <cfRule type="expression" priority="128" dxfId="1" stopIfTrue="1">
      <formula>AND(AW103&gt;AZ103,AZ103&lt;&gt;"",AW103&lt;&gt;"")</formula>
    </cfRule>
    <cfRule type="expression" priority="129" dxfId="0" stopIfTrue="1">
      <formula>AND(AW103=AZ103,AZ103&lt;&gt;"",AW103&lt;&gt;"")</formula>
    </cfRule>
  </conditionalFormatting>
  <conditionalFormatting sqref="AF107:AV107">
    <cfRule type="expression" priority="124" dxfId="2" stopIfTrue="1">
      <formula>AND(AW107&gt;AZ107,AZ107&lt;&gt;"",AW107&lt;&gt;"")</formula>
    </cfRule>
    <cfRule type="expression" priority="125" dxfId="1" stopIfTrue="1">
      <formula>AND(AW107&lt;AZ107,AZ107&lt;&gt;"",AW107&lt;&gt;"")</formula>
    </cfRule>
    <cfRule type="expression" priority="126" dxfId="0" stopIfTrue="1">
      <formula>AND(AW107=AZ107,AZ107&lt;&gt;"",AW107&lt;&gt;"")</formula>
    </cfRule>
  </conditionalFormatting>
  <conditionalFormatting sqref="AF108:AV108">
    <cfRule type="expression" priority="121" dxfId="2" stopIfTrue="1">
      <formula>AND(AW108&gt;AZ108,AZ108&lt;&gt;"",AW108&lt;&gt;"")</formula>
    </cfRule>
    <cfRule type="expression" priority="122" dxfId="1" stopIfTrue="1">
      <formula>AND(AW108&lt;AZ108,AZ108&lt;&gt;"",AW108&lt;&gt;"")</formula>
    </cfRule>
    <cfRule type="expression" priority="123" dxfId="0" stopIfTrue="1">
      <formula>AND(AW108=AZ108,AZ108&lt;&gt;"",AW108&lt;&gt;"")</formula>
    </cfRule>
  </conditionalFormatting>
  <conditionalFormatting sqref="O107:AD107">
    <cfRule type="expression" priority="118" dxfId="2" stopIfTrue="1">
      <formula>AND(AW107&lt;AZ107,AZ107&lt;&gt;"",AW107&lt;&gt;"")</formula>
    </cfRule>
    <cfRule type="expression" priority="119" dxfId="1" stopIfTrue="1">
      <formula>AND(AW107&gt;AZ107,AZ107&lt;&gt;"",AW107&lt;&gt;"")</formula>
    </cfRule>
    <cfRule type="expression" priority="120" dxfId="0" stopIfTrue="1">
      <formula>AND(AW107=AZ107,AZ107&lt;&gt;"",AW107&lt;&gt;"")</formula>
    </cfRule>
  </conditionalFormatting>
  <conditionalFormatting sqref="O108:AD108">
    <cfRule type="expression" priority="115" dxfId="2" stopIfTrue="1">
      <formula>AND(AW108&lt;AZ108,AZ108&lt;&gt;"",AW108&lt;&gt;"")</formula>
    </cfRule>
    <cfRule type="expression" priority="116" dxfId="1" stopIfTrue="1">
      <formula>AND(AW108&gt;AZ108,AZ108&lt;&gt;"",AW108&lt;&gt;"")</formula>
    </cfRule>
    <cfRule type="expression" priority="117" dxfId="0" stopIfTrue="1">
      <formula>AND(AW108=AZ108,AZ108&lt;&gt;"",AW108&lt;&gt;"")</formula>
    </cfRule>
  </conditionalFormatting>
  <conditionalFormatting sqref="AF109:AV109">
    <cfRule type="expression" priority="112" dxfId="2" stopIfTrue="1">
      <formula>AND(AW109&gt;AZ109,AZ109&lt;&gt;"",AW109&lt;&gt;"")</formula>
    </cfRule>
    <cfRule type="expression" priority="113" dxfId="1" stopIfTrue="1">
      <formula>AND(AW109&lt;AZ109,AZ109&lt;&gt;"",AW109&lt;&gt;"")</formula>
    </cfRule>
    <cfRule type="expression" priority="114" dxfId="0" stopIfTrue="1">
      <formula>AND(AW109=AZ109,AZ109&lt;&gt;"",AW109&lt;&gt;"")</formula>
    </cfRule>
  </conditionalFormatting>
  <conditionalFormatting sqref="O109:AD109">
    <cfRule type="expression" priority="109" dxfId="2" stopIfTrue="1">
      <formula>AND(AW109&lt;AZ109,AZ109&lt;&gt;"",AW109&lt;&gt;"")</formula>
    </cfRule>
    <cfRule type="expression" priority="110" dxfId="1" stopIfTrue="1">
      <formula>AND(AW109&gt;AZ109,AZ109&lt;&gt;"",AW109&lt;&gt;"")</formula>
    </cfRule>
    <cfRule type="expression" priority="111" dxfId="0" stopIfTrue="1">
      <formula>AND(AW109=AZ109,AZ109&lt;&gt;"",AW109&lt;&gt;"")</formula>
    </cfRule>
  </conditionalFormatting>
  <conditionalFormatting sqref="AF113:AV113">
    <cfRule type="expression" priority="106" dxfId="2" stopIfTrue="1">
      <formula>AND(AW113&gt;AZ113,AZ113&lt;&gt;"",AW113&lt;&gt;"")</formula>
    </cfRule>
    <cfRule type="expression" priority="107" dxfId="1" stopIfTrue="1">
      <formula>AND(AW113&lt;AZ113,AZ113&lt;&gt;"",AW113&lt;&gt;"")</formula>
    </cfRule>
    <cfRule type="expression" priority="108" dxfId="0" stopIfTrue="1">
      <formula>AND(AW113=AZ113,AZ113&lt;&gt;"",AW113&lt;&gt;"")</formula>
    </cfRule>
  </conditionalFormatting>
  <conditionalFormatting sqref="AF114:AV114">
    <cfRule type="expression" priority="103" dxfId="2" stopIfTrue="1">
      <formula>AND(AW114&gt;AZ114,AZ114&lt;&gt;"",AW114&lt;&gt;"")</formula>
    </cfRule>
    <cfRule type="expression" priority="104" dxfId="1" stopIfTrue="1">
      <formula>AND(AW114&lt;AZ114,AZ114&lt;&gt;"",AW114&lt;&gt;"")</formula>
    </cfRule>
    <cfRule type="expression" priority="105" dxfId="0" stopIfTrue="1">
      <formula>AND(AW114=AZ114,AZ114&lt;&gt;"",AW114&lt;&gt;"")</formula>
    </cfRule>
  </conditionalFormatting>
  <conditionalFormatting sqref="O113:AD113">
    <cfRule type="expression" priority="100" dxfId="2" stopIfTrue="1">
      <formula>AND(AW113&lt;AZ113,AZ113&lt;&gt;"",AW113&lt;&gt;"")</formula>
    </cfRule>
    <cfRule type="expression" priority="101" dxfId="1" stopIfTrue="1">
      <formula>AND(AW113&gt;AZ113,AZ113&lt;&gt;"",AW113&lt;&gt;"")</formula>
    </cfRule>
    <cfRule type="expression" priority="102" dxfId="0" stopIfTrue="1">
      <formula>AND(AW113=AZ113,AZ113&lt;&gt;"",AW113&lt;&gt;"")</formula>
    </cfRule>
  </conditionalFormatting>
  <conditionalFormatting sqref="O114:AD114">
    <cfRule type="expression" priority="97" dxfId="2" stopIfTrue="1">
      <formula>AND(AW114&lt;AZ114,AZ114&lt;&gt;"",AW114&lt;&gt;"")</formula>
    </cfRule>
    <cfRule type="expression" priority="98" dxfId="1" stopIfTrue="1">
      <formula>AND(AW114&gt;AZ114,AZ114&lt;&gt;"",AW114&lt;&gt;"")</formula>
    </cfRule>
    <cfRule type="expression" priority="99" dxfId="0" stopIfTrue="1">
      <formula>AND(AW114=AZ114,AZ114&lt;&gt;"",AW114&lt;&gt;"")</formula>
    </cfRule>
  </conditionalFormatting>
  <conditionalFormatting sqref="AF115:AV115">
    <cfRule type="expression" priority="94" dxfId="2" stopIfTrue="1">
      <formula>AND(AW115&gt;AZ115,AZ115&lt;&gt;"",AW115&lt;&gt;"")</formula>
    </cfRule>
    <cfRule type="expression" priority="95" dxfId="1" stopIfTrue="1">
      <formula>AND(AW115&lt;AZ115,AZ115&lt;&gt;"",AW115&lt;&gt;"")</formula>
    </cfRule>
    <cfRule type="expression" priority="96" dxfId="0" stopIfTrue="1">
      <formula>AND(AW115=AZ115,AZ115&lt;&gt;"",AW115&lt;&gt;"")</formula>
    </cfRule>
  </conditionalFormatting>
  <conditionalFormatting sqref="O115:AD115">
    <cfRule type="expression" priority="91" dxfId="2" stopIfTrue="1">
      <formula>AND(AW115&lt;AZ115,AZ115&lt;&gt;"",AW115&lt;&gt;"")</formula>
    </cfRule>
    <cfRule type="expression" priority="92" dxfId="1" stopIfTrue="1">
      <formula>AND(AW115&gt;AZ115,AZ115&lt;&gt;"",AW115&lt;&gt;"")</formula>
    </cfRule>
    <cfRule type="expression" priority="93" dxfId="0" stopIfTrue="1">
      <formula>AND(AW115=AZ115,AZ115&lt;&gt;"",AW115&lt;&gt;"")</formula>
    </cfRule>
  </conditionalFormatting>
  <conditionalFormatting sqref="AF119:AV119">
    <cfRule type="expression" priority="88" dxfId="2" stopIfTrue="1">
      <formula>AND(AW119&gt;AZ119,AZ119&lt;&gt;"",AW119&lt;&gt;"")</formula>
    </cfRule>
    <cfRule type="expression" priority="89" dxfId="1" stopIfTrue="1">
      <formula>AND(AW119&lt;AZ119,AZ119&lt;&gt;"",AW119&lt;&gt;"")</formula>
    </cfRule>
    <cfRule type="expression" priority="90" dxfId="0" stopIfTrue="1">
      <formula>AND(AW119=AZ119,AZ119&lt;&gt;"",AW119&lt;&gt;"")</formula>
    </cfRule>
  </conditionalFormatting>
  <conditionalFormatting sqref="AF120:AV120">
    <cfRule type="expression" priority="85" dxfId="2" stopIfTrue="1">
      <formula>AND(AW120&gt;AZ120,AZ120&lt;&gt;"",AW120&lt;&gt;"")</formula>
    </cfRule>
    <cfRule type="expression" priority="86" dxfId="1" stopIfTrue="1">
      <formula>AND(AW120&lt;AZ120,AZ120&lt;&gt;"",AW120&lt;&gt;"")</formula>
    </cfRule>
    <cfRule type="expression" priority="87" dxfId="0" stopIfTrue="1">
      <formula>AND(AW120=AZ120,AZ120&lt;&gt;"",AW120&lt;&gt;"")</formula>
    </cfRule>
  </conditionalFormatting>
  <conditionalFormatting sqref="O119:AD119">
    <cfRule type="expression" priority="82" dxfId="2" stopIfTrue="1">
      <formula>AND(AW119&lt;AZ119,AZ119&lt;&gt;"",AW119&lt;&gt;"")</formula>
    </cfRule>
    <cfRule type="expression" priority="83" dxfId="1" stopIfTrue="1">
      <formula>AND(AW119&gt;AZ119,AZ119&lt;&gt;"",AW119&lt;&gt;"")</formula>
    </cfRule>
    <cfRule type="expression" priority="84" dxfId="0" stopIfTrue="1">
      <formula>AND(AW119=AZ119,AZ119&lt;&gt;"",AW119&lt;&gt;"")</formula>
    </cfRule>
  </conditionalFormatting>
  <conditionalFormatting sqref="O120:AD120">
    <cfRule type="expression" priority="79" dxfId="2" stopIfTrue="1">
      <formula>AND(AW120&lt;AZ120,AZ120&lt;&gt;"",AW120&lt;&gt;"")</formula>
    </cfRule>
    <cfRule type="expression" priority="80" dxfId="1" stopIfTrue="1">
      <formula>AND(AW120&gt;AZ120,AZ120&lt;&gt;"",AW120&lt;&gt;"")</formula>
    </cfRule>
    <cfRule type="expression" priority="81" dxfId="0" stopIfTrue="1">
      <formula>AND(AW120=AZ120,AZ120&lt;&gt;"",AW120&lt;&gt;"")</formula>
    </cfRule>
  </conditionalFormatting>
  <conditionalFormatting sqref="AF121:AV121">
    <cfRule type="expression" priority="76" dxfId="2" stopIfTrue="1">
      <formula>AND(AW121&gt;AZ121,AZ121&lt;&gt;"",AW121&lt;&gt;"")</formula>
    </cfRule>
    <cfRule type="expression" priority="77" dxfId="1" stopIfTrue="1">
      <formula>AND(AW121&lt;AZ121,AZ121&lt;&gt;"",AW121&lt;&gt;"")</formula>
    </cfRule>
    <cfRule type="expression" priority="78" dxfId="0" stopIfTrue="1">
      <formula>AND(AW121=AZ121,AZ121&lt;&gt;"",AW121&lt;&gt;"")</formula>
    </cfRule>
  </conditionalFormatting>
  <conditionalFormatting sqref="O121:AD121">
    <cfRule type="expression" priority="73" dxfId="2" stopIfTrue="1">
      <formula>AND(AW121&lt;AZ121,AZ121&lt;&gt;"",AW121&lt;&gt;"")</formula>
    </cfRule>
    <cfRule type="expression" priority="74" dxfId="1" stopIfTrue="1">
      <formula>AND(AW121&gt;AZ121,AZ121&lt;&gt;"",AW121&lt;&gt;"")</formula>
    </cfRule>
    <cfRule type="expression" priority="75" dxfId="0" stopIfTrue="1">
      <formula>AND(AW121=AZ121,AZ121&lt;&gt;"",AW121&lt;&gt;"")</formula>
    </cfRule>
  </conditionalFormatting>
  <conditionalFormatting sqref="AF104:AV104">
    <cfRule type="expression" priority="70" dxfId="2" stopIfTrue="1">
      <formula>AND(AW104&gt;AZ104,AZ104&lt;&gt;"",AW104&lt;&gt;"")</formula>
    </cfRule>
    <cfRule type="expression" priority="71" dxfId="1" stopIfTrue="1">
      <formula>AND(AW104&lt;AZ104,AZ104&lt;&gt;"",AW104&lt;&gt;"")</formula>
    </cfRule>
    <cfRule type="expression" priority="72" dxfId="0" stopIfTrue="1">
      <formula>AND(AW104=AZ104,AZ104&lt;&gt;"",AW104&lt;&gt;"")</formula>
    </cfRule>
  </conditionalFormatting>
  <conditionalFormatting sqref="AF105:AV105">
    <cfRule type="expression" priority="67" dxfId="2" stopIfTrue="1">
      <formula>AND(AW105&gt;AZ105,AZ105&lt;&gt;"",AW105&lt;&gt;"")</formula>
    </cfRule>
    <cfRule type="expression" priority="68" dxfId="1" stopIfTrue="1">
      <formula>AND(AW105&lt;AZ105,AZ105&lt;&gt;"",AW105&lt;&gt;"")</formula>
    </cfRule>
    <cfRule type="expression" priority="69" dxfId="0" stopIfTrue="1">
      <formula>AND(AW105=AZ105,AZ105&lt;&gt;"",AW105&lt;&gt;"")</formula>
    </cfRule>
  </conditionalFormatting>
  <conditionalFormatting sqref="O104:AD104">
    <cfRule type="expression" priority="64" dxfId="2" stopIfTrue="1">
      <formula>AND(AW104&lt;AZ104,AZ104&lt;&gt;"",AW104&lt;&gt;"")</formula>
    </cfRule>
    <cfRule type="expression" priority="65" dxfId="1" stopIfTrue="1">
      <formula>AND(AW104&gt;AZ104,AZ104&lt;&gt;"",AW104&lt;&gt;"")</formula>
    </cfRule>
    <cfRule type="expression" priority="66" dxfId="0" stopIfTrue="1">
      <formula>AND(AW104=AZ104,AZ104&lt;&gt;"",AW104&lt;&gt;"")</formula>
    </cfRule>
  </conditionalFormatting>
  <conditionalFormatting sqref="O105:AD105">
    <cfRule type="expression" priority="61" dxfId="2" stopIfTrue="1">
      <formula>AND(AW105&lt;AZ105,AZ105&lt;&gt;"",AW105&lt;&gt;"")</formula>
    </cfRule>
    <cfRule type="expression" priority="62" dxfId="1" stopIfTrue="1">
      <formula>AND(AW105&gt;AZ105,AZ105&lt;&gt;"",AW105&lt;&gt;"")</formula>
    </cfRule>
    <cfRule type="expression" priority="63" dxfId="0" stopIfTrue="1">
      <formula>AND(AW105=AZ105,AZ105&lt;&gt;"",AW105&lt;&gt;"")</formula>
    </cfRule>
  </conditionalFormatting>
  <conditionalFormatting sqref="O106:AD106">
    <cfRule type="expression" priority="55" dxfId="2" stopIfTrue="1">
      <formula>AND(AW106&lt;AZ106,AZ106&lt;&gt;"",AW106&lt;&gt;"")</formula>
    </cfRule>
    <cfRule type="expression" priority="56" dxfId="1" stopIfTrue="1">
      <formula>AND(AW106&gt;AZ106,AZ106&lt;&gt;"",AW106&lt;&gt;"")</formula>
    </cfRule>
    <cfRule type="expression" priority="57" dxfId="0" stopIfTrue="1">
      <formula>AND(AW106=AZ106,AZ106&lt;&gt;"",AW106&lt;&gt;"")</formula>
    </cfRule>
  </conditionalFormatting>
  <conditionalFormatting sqref="AF106:AV106">
    <cfRule type="expression" priority="58" dxfId="2" stopIfTrue="1">
      <formula>AND(AW106&gt;AZ106,AZ106&lt;&gt;"",AW106&lt;&gt;"")</formula>
    </cfRule>
    <cfRule type="expression" priority="59" dxfId="1" stopIfTrue="1">
      <formula>AND(AW106&lt;AZ106,AZ106&lt;&gt;"",AW106&lt;&gt;"")</formula>
    </cfRule>
    <cfRule type="expression" priority="60" dxfId="0" stopIfTrue="1">
      <formula>AND(AW106=AZ106,AZ106&lt;&gt;"",AW106&lt;&gt;"")</formula>
    </cfRule>
  </conditionalFormatting>
  <conditionalFormatting sqref="AF110:AV110">
    <cfRule type="expression" priority="52" dxfId="2" stopIfTrue="1">
      <formula>AND(AW110&gt;AZ110,AZ110&lt;&gt;"",AW110&lt;&gt;"")</formula>
    </cfRule>
    <cfRule type="expression" priority="53" dxfId="1" stopIfTrue="1">
      <formula>AND(AW110&lt;AZ110,AZ110&lt;&gt;"",AW110&lt;&gt;"")</formula>
    </cfRule>
    <cfRule type="expression" priority="54" dxfId="0" stopIfTrue="1">
      <formula>AND(AW110=AZ110,AZ110&lt;&gt;"",AW110&lt;&gt;"")</formula>
    </cfRule>
  </conditionalFormatting>
  <conditionalFormatting sqref="AF111:AV111">
    <cfRule type="expression" priority="49" dxfId="2" stopIfTrue="1">
      <formula>AND(AW111&gt;AZ111,AZ111&lt;&gt;"",AW111&lt;&gt;"")</formula>
    </cfRule>
    <cfRule type="expression" priority="50" dxfId="1" stopIfTrue="1">
      <formula>AND(AW111&lt;AZ111,AZ111&lt;&gt;"",AW111&lt;&gt;"")</formula>
    </cfRule>
    <cfRule type="expression" priority="51" dxfId="0" stopIfTrue="1">
      <formula>AND(AW111=AZ111,AZ111&lt;&gt;"",AW111&lt;&gt;"")</formula>
    </cfRule>
  </conditionalFormatting>
  <conditionalFormatting sqref="O110:AD110">
    <cfRule type="expression" priority="46" dxfId="2" stopIfTrue="1">
      <formula>AND(AW110&lt;AZ110,AZ110&lt;&gt;"",AW110&lt;&gt;"")</formula>
    </cfRule>
    <cfRule type="expression" priority="47" dxfId="1" stopIfTrue="1">
      <formula>AND(AW110&gt;AZ110,AZ110&lt;&gt;"",AW110&lt;&gt;"")</formula>
    </cfRule>
    <cfRule type="expression" priority="48" dxfId="0" stopIfTrue="1">
      <formula>AND(AW110=AZ110,AZ110&lt;&gt;"",AW110&lt;&gt;"")</formula>
    </cfRule>
  </conditionalFormatting>
  <conditionalFormatting sqref="O111:AD111">
    <cfRule type="expression" priority="43" dxfId="2" stopIfTrue="1">
      <formula>AND(AW111&lt;AZ111,AZ111&lt;&gt;"",AW111&lt;&gt;"")</formula>
    </cfRule>
    <cfRule type="expression" priority="44" dxfId="1" stopIfTrue="1">
      <formula>AND(AW111&gt;AZ111,AZ111&lt;&gt;"",AW111&lt;&gt;"")</formula>
    </cfRule>
    <cfRule type="expression" priority="45" dxfId="0" stopIfTrue="1">
      <formula>AND(AW111=AZ111,AZ111&lt;&gt;"",AW111&lt;&gt;"")</formula>
    </cfRule>
  </conditionalFormatting>
  <conditionalFormatting sqref="O112:AD112">
    <cfRule type="expression" priority="37" dxfId="2" stopIfTrue="1">
      <formula>AND(AW112&lt;AZ112,AZ112&lt;&gt;"",AW112&lt;&gt;"")</formula>
    </cfRule>
    <cfRule type="expression" priority="38" dxfId="1" stopIfTrue="1">
      <formula>AND(AW112&gt;AZ112,AZ112&lt;&gt;"",AW112&lt;&gt;"")</formula>
    </cfRule>
    <cfRule type="expression" priority="39" dxfId="0" stopIfTrue="1">
      <formula>AND(AW112=AZ112,AZ112&lt;&gt;"",AW112&lt;&gt;"")</formula>
    </cfRule>
  </conditionalFormatting>
  <conditionalFormatting sqref="AF112:AV112">
    <cfRule type="expression" priority="40" dxfId="2" stopIfTrue="1">
      <formula>AND(AW112&gt;AZ112,AZ112&lt;&gt;"",AW112&lt;&gt;"")</formula>
    </cfRule>
    <cfRule type="expression" priority="41" dxfId="1" stopIfTrue="1">
      <formula>AND(AW112&lt;AZ112,AZ112&lt;&gt;"",AW112&lt;&gt;"")</formula>
    </cfRule>
    <cfRule type="expression" priority="42" dxfId="0" stopIfTrue="1">
      <formula>AND(AW112=AZ112,AZ112&lt;&gt;"",AW112&lt;&gt;"")</formula>
    </cfRule>
  </conditionalFormatting>
  <conditionalFormatting sqref="AF116:AV116">
    <cfRule type="expression" priority="34" dxfId="2" stopIfTrue="1">
      <formula>AND(AW116&gt;AZ116,AZ116&lt;&gt;"",AW116&lt;&gt;"")</formula>
    </cfRule>
    <cfRule type="expression" priority="35" dxfId="1" stopIfTrue="1">
      <formula>AND(AW116&lt;AZ116,AZ116&lt;&gt;"",AW116&lt;&gt;"")</formula>
    </cfRule>
    <cfRule type="expression" priority="36" dxfId="0" stopIfTrue="1">
      <formula>AND(AW116=AZ116,AZ116&lt;&gt;"",AW116&lt;&gt;"")</formula>
    </cfRule>
  </conditionalFormatting>
  <conditionalFormatting sqref="AF117:AV117">
    <cfRule type="expression" priority="31" dxfId="2" stopIfTrue="1">
      <formula>AND(AW117&gt;AZ117,AZ117&lt;&gt;"",AW117&lt;&gt;"")</formula>
    </cfRule>
    <cfRule type="expression" priority="32" dxfId="1" stopIfTrue="1">
      <formula>AND(AW117&lt;AZ117,AZ117&lt;&gt;"",AW117&lt;&gt;"")</formula>
    </cfRule>
    <cfRule type="expression" priority="33" dxfId="0" stopIfTrue="1">
      <formula>AND(AW117=AZ117,AZ117&lt;&gt;"",AW117&lt;&gt;"")</formula>
    </cfRule>
  </conditionalFormatting>
  <conditionalFormatting sqref="O116:AD116">
    <cfRule type="expression" priority="28" dxfId="2" stopIfTrue="1">
      <formula>AND(AW116&lt;AZ116,AZ116&lt;&gt;"",AW116&lt;&gt;"")</formula>
    </cfRule>
    <cfRule type="expression" priority="29" dxfId="1" stopIfTrue="1">
      <formula>AND(AW116&gt;AZ116,AZ116&lt;&gt;"",AW116&lt;&gt;"")</formula>
    </cfRule>
    <cfRule type="expression" priority="30" dxfId="0" stopIfTrue="1">
      <formula>AND(AW116=AZ116,AZ116&lt;&gt;"",AW116&lt;&gt;"")</formula>
    </cfRule>
  </conditionalFormatting>
  <conditionalFormatting sqref="O117:AD117">
    <cfRule type="expression" priority="25" dxfId="2" stopIfTrue="1">
      <formula>AND(AW117&lt;AZ117,AZ117&lt;&gt;"",AW117&lt;&gt;"")</formula>
    </cfRule>
    <cfRule type="expression" priority="26" dxfId="1" stopIfTrue="1">
      <formula>AND(AW117&gt;AZ117,AZ117&lt;&gt;"",AW117&lt;&gt;"")</formula>
    </cfRule>
    <cfRule type="expression" priority="27" dxfId="0" stopIfTrue="1">
      <formula>AND(AW117=AZ117,AZ117&lt;&gt;"",AW117&lt;&gt;"")</formula>
    </cfRule>
  </conditionalFormatting>
  <conditionalFormatting sqref="O118:AD118">
    <cfRule type="expression" priority="19" dxfId="2" stopIfTrue="1">
      <formula>AND(AW118&lt;AZ118,AZ118&lt;&gt;"",AW118&lt;&gt;"")</formula>
    </cfRule>
    <cfRule type="expression" priority="20" dxfId="1" stopIfTrue="1">
      <formula>AND(AW118&gt;AZ118,AZ118&lt;&gt;"",AW118&lt;&gt;"")</formula>
    </cfRule>
    <cfRule type="expression" priority="21" dxfId="0" stopIfTrue="1">
      <formula>AND(AW118=AZ118,AZ118&lt;&gt;"",AW118&lt;&gt;"")</formula>
    </cfRule>
  </conditionalFormatting>
  <conditionalFormatting sqref="AF118:AV118">
    <cfRule type="expression" priority="22" dxfId="2" stopIfTrue="1">
      <formula>AND(AW118&gt;AZ118,AZ118&lt;&gt;"",AW118&lt;&gt;"")</formula>
    </cfRule>
    <cfRule type="expression" priority="23" dxfId="1" stopIfTrue="1">
      <formula>AND(AW118&lt;AZ118,AZ118&lt;&gt;"",AW118&lt;&gt;"")</formula>
    </cfRule>
    <cfRule type="expression" priority="24" dxfId="0" stopIfTrue="1">
      <formula>AND(AW118=AZ118,AZ118&lt;&gt;"",AW118&lt;&gt;"")</formula>
    </cfRule>
  </conditionalFormatting>
  <conditionalFormatting sqref="AF122:AV122">
    <cfRule type="expression" priority="16" dxfId="2" stopIfTrue="1">
      <formula>AND(AW122&gt;AZ122,AZ122&lt;&gt;"",AW122&lt;&gt;"")</formula>
    </cfRule>
    <cfRule type="expression" priority="17" dxfId="1" stopIfTrue="1">
      <formula>AND(AW122&lt;AZ122,AZ122&lt;&gt;"",AW122&lt;&gt;"")</formula>
    </cfRule>
    <cfRule type="expression" priority="18" dxfId="0" stopIfTrue="1">
      <formula>AND(AW122=AZ122,AZ122&lt;&gt;"",AW122&lt;&gt;"")</formula>
    </cfRule>
  </conditionalFormatting>
  <conditionalFormatting sqref="AF123:AV123">
    <cfRule type="expression" priority="13" dxfId="2" stopIfTrue="1">
      <formula>AND(AW123&gt;AZ123,AZ123&lt;&gt;"",AW123&lt;&gt;"")</formula>
    </cfRule>
    <cfRule type="expression" priority="14" dxfId="1" stopIfTrue="1">
      <formula>AND(AW123&lt;AZ123,AZ123&lt;&gt;"",AW123&lt;&gt;"")</formula>
    </cfRule>
    <cfRule type="expression" priority="15" dxfId="0" stopIfTrue="1">
      <formula>AND(AW123=AZ123,AZ123&lt;&gt;"",AW123&lt;&gt;"")</formula>
    </cfRule>
  </conditionalFormatting>
  <conditionalFormatting sqref="O122:AD122">
    <cfRule type="expression" priority="10" dxfId="2" stopIfTrue="1">
      <formula>AND(AW122&lt;AZ122,AZ122&lt;&gt;"",AW122&lt;&gt;"")</formula>
    </cfRule>
    <cfRule type="expression" priority="11" dxfId="1" stopIfTrue="1">
      <formula>AND(AW122&gt;AZ122,AZ122&lt;&gt;"",AW122&lt;&gt;"")</formula>
    </cfRule>
    <cfRule type="expression" priority="12" dxfId="0" stopIfTrue="1">
      <formula>AND(AW122=AZ122,AZ122&lt;&gt;"",AW122&lt;&gt;"")</formula>
    </cfRule>
  </conditionalFormatting>
  <conditionalFormatting sqref="O123:AD123">
    <cfRule type="expression" priority="7" dxfId="2" stopIfTrue="1">
      <formula>AND(AW123&lt;AZ123,AZ123&lt;&gt;"",AW123&lt;&gt;"")</formula>
    </cfRule>
    <cfRule type="expression" priority="8" dxfId="1" stopIfTrue="1">
      <formula>AND(AW123&gt;AZ123,AZ123&lt;&gt;"",AW123&lt;&gt;"")</formula>
    </cfRule>
    <cfRule type="expression" priority="9" dxfId="0" stopIfTrue="1">
      <formula>AND(AW123=AZ123,AZ123&lt;&gt;"",AW123&lt;&gt;"")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fussballfan.net&amp;R&amp;P von &amp;N </oddFooter>
  </headerFooter>
  <ignoredErrors>
    <ignoredError sqref="BN124:BS129 BM104:BS10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cp:lastPrinted>2017-02-23T08:47:28Z</cp:lastPrinted>
  <dcterms:created xsi:type="dcterms:W3CDTF">2002-02-21T07:48:38Z</dcterms:created>
  <dcterms:modified xsi:type="dcterms:W3CDTF">2017-11-16T13:28:42Z</dcterms:modified>
  <cp:category/>
  <cp:version/>
  <cp:contentType/>
  <cp:contentStatus/>
</cp:coreProperties>
</file>