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urnierplan" sheetId="1" r:id="rId1"/>
  </sheets>
  <definedNames>
    <definedName name="_xlfn.IFERROR" hidden="1">#NAME?</definedName>
    <definedName name="_xlfn.IFNA" hidden="1">#NAME?</definedName>
    <definedName name="_xlnm.Print_Area" localSheetId="0">'Turnierplan'!$A$1:$BD$152</definedName>
  </definedNames>
  <calcPr fullCalcOnLoad="1"/>
</workbook>
</file>

<file path=xl/comments1.xml><?xml version="1.0" encoding="utf-8"?>
<comments xmlns="http://schemas.openxmlformats.org/spreadsheetml/2006/main">
  <authors>
    <author>LeitschJa</author>
  </authors>
  <commentList>
    <comment ref="AF111" authorId="0">
      <text>
        <r>
          <rPr>
            <sz val="9"/>
            <rFont val="Segoe UI"/>
            <family val="2"/>
          </rPr>
          <t xml:space="preserve">Wenn der Gegner nicht aus der Gruppe B kommen soll, bitte von Hand tauschen
</t>
        </r>
      </text>
    </comment>
    <comment ref="AF108" authorId="0">
      <text>
        <r>
          <rPr>
            <sz val="9"/>
            <rFont val="Segoe UI"/>
            <family val="2"/>
          </rPr>
          <t xml:space="preserve">Wenn nicht aus Gruppe A
</t>
        </r>
      </text>
    </comment>
  </commentList>
</comments>
</file>

<file path=xl/sharedStrings.xml><?xml version="1.0" encoding="utf-8"?>
<sst xmlns="http://schemas.openxmlformats.org/spreadsheetml/2006/main" count="441" uniqueCount="90">
  <si>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</si>
  <si>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</si>
  <si>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</si>
  <si>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</si>
  <si>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</si>
  <si>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</si>
  <si>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</si>
  <si>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</si>
  <si>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</si>
  <si>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</si>
  <si>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</si>
  <si>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</si>
  <si>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</si>
  <si>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</si>
  <si>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</si>
  <si>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</si>
  <si>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</si>
  <si>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</si>
  <si>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</si>
  <si>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</si>
  <si>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</si>
  <si>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</si>
  <si>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</si>
  <si>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</si>
  <si>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</si>
  <si>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</si>
  <si>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</si>
  <si>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</si>
  <si>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</si>
  <si>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</si>
  <si>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</si>
  <si>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C</t>
  </si>
  <si>
    <t>5.</t>
  </si>
  <si>
    <t>6.</t>
  </si>
  <si>
    <t xml:space="preserve">Tabelle Gruppendrite </t>
  </si>
  <si>
    <t>IV. Finalrunde</t>
  </si>
  <si>
    <t>1. Viertelfinale</t>
  </si>
  <si>
    <t>1. Gruppe A</t>
  </si>
  <si>
    <t>2. Gruppendritter</t>
  </si>
  <si>
    <t>2. Viertelfinale</t>
  </si>
  <si>
    <t>1. Gruppe B</t>
  </si>
  <si>
    <t>1. Gruppendritter</t>
  </si>
  <si>
    <t>3. Viertelfinale</t>
  </si>
  <si>
    <t>1. Gruppe C</t>
  </si>
  <si>
    <t>2. Gruppe B</t>
  </si>
  <si>
    <t>4. Viertelfinale</t>
  </si>
  <si>
    <t>2. Gruppe A</t>
  </si>
  <si>
    <t>2. Gruppe C</t>
  </si>
  <si>
    <t>1. Halbfinale</t>
  </si>
  <si>
    <t>2. Halbfinale</t>
  </si>
  <si>
    <t>Spiel um Platz 3</t>
  </si>
  <si>
    <t>Endspiel</t>
  </si>
  <si>
    <t>V. Platzierungen</t>
  </si>
  <si>
    <t>Sieger Viertelfinale 1</t>
  </si>
  <si>
    <t>Sieger Viertelfinale 2</t>
  </si>
  <si>
    <t>Sieger Viertelfinale 4</t>
  </si>
  <si>
    <t>Sieger Viertelfinale 3</t>
  </si>
  <si>
    <t>Verlierer 1. Halbfinale</t>
  </si>
  <si>
    <t>Verlierer 2. Halbfinale</t>
  </si>
  <si>
    <t>Sieger 1. Halbfinale</t>
  </si>
  <si>
    <t>Sieger 2. Halbfinale</t>
  </si>
  <si>
    <t>Team</t>
  </si>
  <si>
    <t>Pkt</t>
  </si>
  <si>
    <t>Differenz</t>
  </si>
  <si>
    <t>Gr. A</t>
  </si>
  <si>
    <t>Gr. C</t>
  </si>
  <si>
    <t>Gr. B</t>
  </si>
  <si>
    <t>A1</t>
  </si>
  <si>
    <t>A2</t>
  </si>
  <si>
    <t>A3</t>
  </si>
  <si>
    <t>A4</t>
  </si>
  <si>
    <t>A5</t>
  </si>
  <si>
    <t>A6</t>
  </si>
  <si>
    <t>Logo</t>
  </si>
  <si>
    <t>Turniername</t>
  </si>
  <si>
    <t>Veranstalter</t>
  </si>
  <si>
    <t xml:space="preserve">                      Fußballturnier für Junioren (Jg.)</t>
  </si>
  <si>
    <t>Spielort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</si>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</sst>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  <numFmt numFmtId="166" formatCode="0_ ;\-0\ "/>
    <numFmt numFmtId="167" formatCode="[$-407]dddd\,\ d\.\ mmmm\ yyyy"/>
    <numFmt numFmtId="168" formatCode="ddd"/>
    <numFmt numFmtId="169" formatCode="dddd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22"/>
      <name val="Verdana"/>
      <family val="2"/>
    </font>
    <font>
      <sz val="18"/>
      <name val="Verdana"/>
      <family val="2"/>
    </font>
    <font>
      <sz val="18"/>
      <color indexed="9"/>
      <name val="Verdana"/>
      <family val="2"/>
    </font>
    <font>
      <sz val="12"/>
      <name val="Verdana"/>
      <family val="2"/>
    </font>
    <font>
      <sz val="12"/>
      <color indexed="9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.5"/>
      <name val="Verdana"/>
      <family val="2"/>
    </font>
    <font>
      <sz val="9"/>
      <name val="Segoe UI"/>
      <family val="2"/>
    </font>
    <font>
      <sz val="12"/>
      <name val="Arial"/>
      <family val="2"/>
    </font>
    <font>
      <sz val="20"/>
      <name val="Comic Sans MS"/>
      <family val="4"/>
    </font>
    <font>
      <sz val="8"/>
      <color indexed="9"/>
      <name val="Verdana"/>
      <family val="2"/>
    </font>
    <font>
      <sz val="22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Verdana"/>
      <family val="2"/>
    </font>
    <font>
      <sz val="18"/>
      <color indexed="10"/>
      <name val="Verdana"/>
      <family val="2"/>
    </font>
    <font>
      <sz val="12"/>
      <color indexed="10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9"/>
      <color indexed="10"/>
      <name val="Verdana"/>
      <family val="2"/>
    </font>
    <font>
      <sz val="20"/>
      <color indexed="10"/>
      <name val="Comic Sans MS"/>
      <family val="4"/>
    </font>
    <font>
      <sz val="22"/>
      <color indexed="10"/>
      <name val="Comic Sans MS"/>
      <family val="4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Verdana"/>
      <family val="2"/>
    </font>
    <font>
      <sz val="18"/>
      <color rgb="FFFF0000"/>
      <name val="Verdana"/>
      <family val="2"/>
    </font>
    <font>
      <sz val="12"/>
      <color rgb="FFFF000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b/>
      <sz val="9"/>
      <color rgb="FFFF0000"/>
      <name val="Verdana"/>
      <family val="2"/>
    </font>
    <font>
      <sz val="12"/>
      <color theme="0"/>
      <name val="Verdana"/>
      <family val="2"/>
    </font>
    <font>
      <sz val="18"/>
      <color theme="0"/>
      <name val="Verdana"/>
      <family val="2"/>
    </font>
    <font>
      <sz val="20"/>
      <color rgb="FFFF0000"/>
      <name val="Comic Sans MS"/>
      <family val="4"/>
    </font>
    <font>
      <sz val="22"/>
      <color rgb="FFFF0000"/>
      <name val="Comic Sans MS"/>
      <family val="4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9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Fill="1" applyBorder="1" applyAlignment="1" applyProtection="1">
      <alignment horizontal="centerContinuous"/>
      <protection hidden="1"/>
    </xf>
    <xf numFmtId="0" fontId="70" fillId="0" borderId="0" xfId="0" applyFont="1" applyFill="1" applyBorder="1" applyAlignment="1" applyProtection="1">
      <alignment horizontal="centerContinuous"/>
      <protection hidden="1"/>
    </xf>
    <xf numFmtId="0" fontId="7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65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readingOrder="2"/>
    </xf>
    <xf numFmtId="165" fontId="72" fillId="0" borderId="0" xfId="0" applyNumberFormat="1" applyFont="1" applyFill="1" applyBorder="1" applyAlignment="1">
      <alignment horizontal="center" vertical="justify" readingOrder="1"/>
    </xf>
    <xf numFmtId="0" fontId="7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71" fillId="0" borderId="0" xfId="0" applyFont="1" applyFill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/>
    </xf>
    <xf numFmtId="166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166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16" fontId="71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3" fillId="34" borderId="16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165" fontId="5" fillId="0" borderId="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 shrinkToFit="1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1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17" fillId="0" borderId="11" xfId="0" applyNumberFormat="1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20" fontId="5" fillId="33" borderId="15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13" fillId="33" borderId="14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 shrinkToFit="1"/>
    </xf>
    <xf numFmtId="20" fontId="5" fillId="33" borderId="14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 shrinkToFit="1"/>
    </xf>
    <xf numFmtId="0" fontId="13" fillId="33" borderId="15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left" vertical="center" shrinkToFit="1"/>
    </xf>
    <xf numFmtId="0" fontId="5" fillId="35" borderId="15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20" fontId="5" fillId="35" borderId="15" xfId="0" applyNumberFormat="1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left" vertical="center" shrinkToFit="1"/>
    </xf>
    <xf numFmtId="0" fontId="5" fillId="34" borderId="15" xfId="0" applyFont="1" applyFill="1" applyBorder="1" applyAlignment="1">
      <alignment horizontal="left" vertical="center" shrinkToFit="1"/>
    </xf>
    <xf numFmtId="0" fontId="14" fillId="34" borderId="3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35" borderId="30" xfId="0" applyFont="1" applyFill="1" applyBorder="1" applyAlignment="1">
      <alignment horizontal="left" vertical="center" shrinkToFit="1"/>
    </xf>
    <xf numFmtId="0" fontId="5" fillId="35" borderId="38" xfId="0" applyFont="1" applyFill="1" applyBorder="1" applyAlignment="1">
      <alignment horizontal="left" vertical="center" shrinkToFit="1"/>
    </xf>
    <xf numFmtId="20" fontId="5" fillId="35" borderId="14" xfId="0" applyNumberFormat="1" applyFont="1" applyFill="1" applyBorder="1" applyAlignment="1">
      <alignment horizontal="center" vertical="center"/>
    </xf>
    <xf numFmtId="0" fontId="18" fillId="35" borderId="40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20" fontId="5" fillId="34" borderId="15" xfId="0" applyNumberFormat="1" applyFont="1" applyFill="1" applyBorder="1" applyAlignment="1">
      <alignment horizontal="center" vertical="center"/>
    </xf>
    <xf numFmtId="20" fontId="5" fillId="34" borderId="14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left" vertical="center" shrinkToFit="1"/>
    </xf>
    <xf numFmtId="0" fontId="5" fillId="34" borderId="34" xfId="0" applyFont="1" applyFill="1" applyBorder="1" applyAlignment="1">
      <alignment horizontal="left" vertical="center" shrinkToFit="1"/>
    </xf>
    <xf numFmtId="0" fontId="5" fillId="34" borderId="30" xfId="0" applyFont="1" applyFill="1" applyBorder="1" applyAlignment="1">
      <alignment horizontal="left" vertical="center" shrinkToFit="1"/>
    </xf>
    <xf numFmtId="0" fontId="13" fillId="34" borderId="30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13" fillId="34" borderId="3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 shrinkToFit="1"/>
    </xf>
    <xf numFmtId="0" fontId="13" fillId="34" borderId="2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28" xfId="0" applyFont="1" applyFill="1" applyBorder="1" applyAlignment="1">
      <alignment horizontal="left" vertical="center" shrinkToFit="1"/>
    </xf>
    <xf numFmtId="0" fontId="5" fillId="33" borderId="33" xfId="0" applyFont="1" applyFill="1" applyBorder="1" applyAlignment="1">
      <alignment horizontal="left" vertical="center" shrinkToFit="1"/>
    </xf>
    <xf numFmtId="0" fontId="13" fillId="35" borderId="2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shrinkToFit="1"/>
    </xf>
    <xf numFmtId="0" fontId="5" fillId="34" borderId="28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 shrinkToFit="1"/>
    </xf>
    <xf numFmtId="0" fontId="5" fillId="35" borderId="14" xfId="0" applyFont="1" applyFill="1" applyBorder="1" applyAlignment="1">
      <alignment horizontal="left" vertical="center" shrinkToFit="1"/>
    </xf>
    <xf numFmtId="0" fontId="5" fillId="35" borderId="27" xfId="0" applyFont="1" applyFill="1" applyBorder="1" applyAlignment="1">
      <alignment horizontal="left" vertical="center" shrinkToFit="1"/>
    </xf>
    <xf numFmtId="0" fontId="5" fillId="35" borderId="26" xfId="0" applyFont="1" applyFill="1" applyBorder="1" applyAlignment="1">
      <alignment horizontal="left" vertical="center" shrinkToFit="1"/>
    </xf>
    <xf numFmtId="0" fontId="13" fillId="35" borderId="14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20" fontId="5" fillId="34" borderId="30" xfId="0" applyNumberFormat="1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left" vertical="center" shrinkToFit="1"/>
    </xf>
    <xf numFmtId="0" fontId="13" fillId="34" borderId="38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left" vertical="center" shrinkToFit="1"/>
    </xf>
    <xf numFmtId="0" fontId="13" fillId="35" borderId="38" xfId="0" applyFont="1" applyFill="1" applyBorder="1" applyAlignment="1">
      <alignment horizontal="center" vertical="center"/>
    </xf>
    <xf numFmtId="0" fontId="14" fillId="36" borderId="42" xfId="0" applyFont="1" applyFill="1" applyBorder="1" applyAlignment="1">
      <alignment horizontal="center" vertical="center"/>
    </xf>
    <xf numFmtId="0" fontId="14" fillId="36" borderId="43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/>
    </xf>
    <xf numFmtId="0" fontId="14" fillId="36" borderId="45" xfId="0" applyFont="1" applyFill="1" applyBorder="1" applyAlignment="1">
      <alignment horizontal="center" vertical="center"/>
    </xf>
    <xf numFmtId="0" fontId="14" fillId="36" borderId="46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left" vertical="center" shrinkToFit="1"/>
    </xf>
    <xf numFmtId="0" fontId="5" fillId="37" borderId="38" xfId="0" applyFont="1" applyFill="1" applyBorder="1" applyAlignment="1">
      <alignment horizontal="left" vertical="center" shrinkToFit="1"/>
    </xf>
    <xf numFmtId="0" fontId="18" fillId="33" borderId="48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36" borderId="42" xfId="0" applyFont="1" applyFill="1" applyBorder="1" applyAlignment="1">
      <alignment vertical="center"/>
    </xf>
    <xf numFmtId="0" fontId="14" fillId="36" borderId="50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shrinkToFit="1"/>
    </xf>
    <xf numFmtId="0" fontId="5" fillId="35" borderId="13" xfId="0" applyFont="1" applyFill="1" applyBorder="1" applyAlignment="1">
      <alignment horizontal="left" vertical="center" shrinkToFit="1"/>
    </xf>
    <xf numFmtId="0" fontId="5" fillId="35" borderId="28" xfId="0" applyFont="1" applyFill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left" vertical="center" shrinkToFit="1"/>
    </xf>
    <xf numFmtId="2" fontId="5" fillId="35" borderId="14" xfId="0" applyNumberFormat="1" applyFont="1" applyFill="1" applyBorder="1" applyAlignment="1">
      <alignment horizontal="left" vertical="center" shrinkToFit="1"/>
    </xf>
    <xf numFmtId="0" fontId="14" fillId="38" borderId="3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38" borderId="36" xfId="0" applyFont="1" applyFill="1" applyBorder="1" applyAlignment="1">
      <alignment horizontal="center" vertical="center"/>
    </xf>
    <xf numFmtId="2" fontId="5" fillId="34" borderId="26" xfId="0" applyNumberFormat="1" applyFont="1" applyFill="1" applyBorder="1" applyAlignment="1">
      <alignment horizontal="left" vertical="center" shrinkToFit="1"/>
    </xf>
    <xf numFmtId="2" fontId="5" fillId="34" borderId="14" xfId="0" applyNumberFormat="1" applyFont="1" applyFill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165" fontId="5" fillId="0" borderId="15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9" borderId="51" xfId="0" applyFont="1" applyFill="1" applyBorder="1" applyAlignment="1">
      <alignment horizontal="center" vertical="center"/>
    </xf>
    <xf numFmtId="0" fontId="14" fillId="39" borderId="52" xfId="0" applyFont="1" applyFill="1" applyBorder="1" applyAlignment="1">
      <alignment horizontal="center" vertical="center"/>
    </xf>
    <xf numFmtId="0" fontId="14" fillId="39" borderId="53" xfId="0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14" fillId="39" borderId="54" xfId="0" applyFont="1" applyFill="1" applyBorder="1" applyAlignment="1">
      <alignment horizontal="center" vertical="center"/>
    </xf>
    <xf numFmtId="0" fontId="13" fillId="39" borderId="53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54" xfId="0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/>
    </xf>
    <xf numFmtId="0" fontId="14" fillId="39" borderId="2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4" fillId="40" borderId="5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4" fillId="40" borderId="54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4" fillId="35" borderId="53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59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4" fillId="40" borderId="51" xfId="0" applyFont="1" applyFill="1" applyBorder="1" applyAlignment="1">
      <alignment horizontal="center" vertical="center"/>
    </xf>
    <xf numFmtId="0" fontId="14" fillId="40" borderId="5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40" borderId="53" xfId="0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/>
    </xf>
    <xf numFmtId="0" fontId="13" fillId="40" borderId="5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14" fillId="41" borderId="53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14" fillId="41" borderId="51" xfId="0" applyFont="1" applyFill="1" applyBorder="1" applyAlignment="1">
      <alignment horizontal="center" vertical="center"/>
    </xf>
    <xf numFmtId="0" fontId="14" fillId="41" borderId="52" xfId="0" applyFont="1" applyFill="1" applyBorder="1" applyAlignment="1">
      <alignment horizontal="center" vertical="center"/>
    </xf>
    <xf numFmtId="0" fontId="14" fillId="41" borderId="24" xfId="0" applyFont="1" applyFill="1" applyBorder="1" applyAlignment="1">
      <alignment horizontal="center" vertical="center"/>
    </xf>
    <xf numFmtId="0" fontId="14" fillId="41" borderId="54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4" fillId="35" borderId="51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54" xfId="0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54" xfId="0" applyFont="1" applyFill="1" applyBorder="1" applyAlignment="1">
      <alignment horizontal="center" vertical="center"/>
    </xf>
    <xf numFmtId="0" fontId="13" fillId="41" borderId="53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center" vertical="center"/>
    </xf>
    <xf numFmtId="0" fontId="13" fillId="41" borderId="54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61" xfId="0" applyFont="1" applyBorder="1" applyAlignment="1" applyProtection="1">
      <alignment horizontal="left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64" xfId="0" applyFont="1" applyBorder="1" applyAlignment="1" applyProtection="1">
      <alignment horizontal="left" vertical="center"/>
      <protection hidden="1"/>
    </xf>
    <xf numFmtId="169" fontId="17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9"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/>
        <name val="Cambria"/>
        <color rgb="FFFF0000"/>
      </font>
    </dxf>
    <dxf>
      <font>
        <b/>
        <i val="0"/>
        <name val="Cambria"/>
        <color rgb="FF00B05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  <border/>
    </dxf>
    <dxf>
      <font>
        <b/>
        <i val="0"/>
        <color rgb="FF00B05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145</xdr:row>
      <xdr:rowOff>66675</xdr:rowOff>
    </xdr:from>
    <xdr:to>
      <xdr:col>47</xdr:col>
      <xdr:colOff>114300</xdr:colOff>
      <xdr:row>151</xdr:row>
      <xdr:rowOff>38100</xdr:rowOff>
    </xdr:to>
    <xdr:sp>
      <xdr:nvSpPr>
        <xdr:cNvPr id="1" name="Textfeld 5"/>
        <xdr:cNvSpPr txBox="1">
          <a:spLocks noChangeArrowheads="1"/>
        </xdr:cNvSpPr>
      </xdr:nvSpPr>
      <xdr:spPr>
        <a:xfrm>
          <a:off x="914400" y="26908125"/>
          <a:ext cx="4648200" cy="102870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Rang jedes Teams wird wie folgt ermittelt: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1.Anzahl Punkte aus allen Gruppenspielen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2.Tordifferenz aus allen Gruppenspielen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3.Bei Punkt &amp; Tor Gleichheit in den Gruppenspielen zählt erst der direkte Vergleich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4.Sollte dieser auch unentschieden sein, zählen die am meisten geschossenen Tore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5.Sollte auch hier keine Entscheidung möglich sein, kommt es zum 9-Meterschießen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Q155"/>
  <sheetViews>
    <sheetView showGridLines="0" tabSelected="1" zoomScale="90" zoomScaleNormal="90" workbookViewId="0" topLeftCell="A1">
      <selection activeCell="A1" sqref="A1"/>
    </sheetView>
  </sheetViews>
  <sheetFormatPr defaultColWidth="1.7109375" defaultRowHeight="12.75"/>
  <cols>
    <col min="1" max="19" width="1.7109375" style="2" customWidth="1"/>
    <col min="20" max="20" width="2.8515625" style="2" customWidth="1"/>
    <col min="21" max="48" width="1.7109375" style="2" customWidth="1"/>
    <col min="49" max="49" width="2.140625" style="2" customWidth="1"/>
    <col min="50" max="56" width="1.7109375" style="2" customWidth="1"/>
    <col min="57" max="78" width="1.7109375" style="3" customWidth="1"/>
    <col min="79" max="80" width="1.7109375" style="80" customWidth="1"/>
    <col min="81" max="85" width="1.7109375" style="76" customWidth="1"/>
    <col min="86" max="87" width="1.7109375" style="80" customWidth="1"/>
    <col min="88" max="96" width="1.7109375" style="76" customWidth="1"/>
    <col min="97" max="102" width="1.7109375" style="81" customWidth="1"/>
    <col min="103" max="147" width="1.7109375" style="7" customWidth="1"/>
    <col min="148" max="16384" width="1.7109375" style="2" customWidth="1"/>
  </cols>
  <sheetData>
    <row r="1" ht="7.5" customHeight="1"/>
    <row r="2" spans="3:44" ht="22.5" customHeight="1">
      <c r="C2" s="138" t="s">
        <v>75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</row>
    <row r="3" spans="1:121" ht="33" customHeight="1">
      <c r="A3" s="140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T3" s="2" t="s">
        <v>73</v>
      </c>
      <c r="BD3" s="6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</row>
    <row r="4" spans="1:147" s="9" customFormat="1" ht="22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8"/>
      <c r="AS4" s="2"/>
      <c r="BD4" s="10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82"/>
      <c r="CB4" s="82"/>
      <c r="CC4" s="83"/>
      <c r="CD4" s="83"/>
      <c r="CE4" s="83"/>
      <c r="CF4" s="83"/>
      <c r="CG4" s="83"/>
      <c r="CH4" s="82"/>
      <c r="CI4" s="82"/>
      <c r="CJ4" s="83"/>
      <c r="CK4" s="83"/>
      <c r="CL4" s="83"/>
      <c r="CM4" s="83"/>
      <c r="CN4" s="83"/>
      <c r="CO4" s="83"/>
      <c r="CP4" s="83"/>
      <c r="CQ4" s="83"/>
      <c r="CR4" s="83"/>
      <c r="CS4" s="84"/>
      <c r="CT4" s="84"/>
      <c r="CU4" s="84"/>
      <c r="CV4" s="84"/>
      <c r="CW4" s="84"/>
      <c r="CX4" s="84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</row>
    <row r="5" spans="1:147" s="13" customFormat="1" ht="15" customHeight="1">
      <c r="A5" s="142" t="s">
        <v>76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BD5" s="14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85"/>
      <c r="CB5" s="85"/>
      <c r="CC5" s="86"/>
      <c r="CD5" s="86"/>
      <c r="CE5" s="86"/>
      <c r="CF5" s="86"/>
      <c r="CG5" s="86"/>
      <c r="CH5" s="85"/>
      <c r="CI5" s="85"/>
      <c r="CJ5" s="86"/>
      <c r="CK5" s="86"/>
      <c r="CL5" s="86"/>
      <c r="CM5" s="86"/>
      <c r="CN5" s="86"/>
      <c r="CO5" s="86"/>
      <c r="CP5" s="86"/>
      <c r="CQ5" s="86"/>
      <c r="CR5" s="86"/>
      <c r="CS5" s="87"/>
      <c r="CT5" s="87"/>
      <c r="CU5" s="87"/>
      <c r="CV5" s="87"/>
      <c r="CW5" s="87"/>
      <c r="CX5" s="87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</row>
    <row r="6" spans="56:147" s="13" customFormat="1" ht="6" customHeight="1">
      <c r="BD6" s="14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87"/>
      <c r="CB6" s="87"/>
      <c r="CC6" s="87"/>
      <c r="CD6" s="87"/>
      <c r="CE6" s="87"/>
      <c r="CF6" s="87"/>
      <c r="CG6" s="86"/>
      <c r="CH6" s="85"/>
      <c r="CI6" s="85"/>
      <c r="CJ6" s="86"/>
      <c r="CK6" s="86"/>
      <c r="CL6" s="86"/>
      <c r="CM6" s="86"/>
      <c r="CN6" s="86"/>
      <c r="CO6" s="86"/>
      <c r="CP6" s="86"/>
      <c r="CQ6" s="86"/>
      <c r="CR6" s="86"/>
      <c r="CS6" s="87"/>
      <c r="CT6" s="87"/>
      <c r="CU6" s="87"/>
      <c r="CV6" s="87"/>
      <c r="CW6" s="87"/>
      <c r="CX6" s="87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</row>
    <row r="7" spans="12:147" s="13" customFormat="1" ht="15">
      <c r="L7" s="17" t="s">
        <v>0</v>
      </c>
      <c r="M7" s="392">
        <f>Y7</f>
        <v>43265</v>
      </c>
      <c r="N7" s="392"/>
      <c r="O7" s="392"/>
      <c r="P7" s="392"/>
      <c r="Q7" s="392"/>
      <c r="R7" s="392"/>
      <c r="S7" s="392"/>
      <c r="T7" s="392"/>
      <c r="U7" s="13" t="s">
        <v>1</v>
      </c>
      <c r="Y7" s="144">
        <v>43265</v>
      </c>
      <c r="Z7" s="144"/>
      <c r="AA7" s="144"/>
      <c r="AB7" s="144"/>
      <c r="AC7" s="144"/>
      <c r="AD7" s="144"/>
      <c r="AE7" s="144"/>
      <c r="AF7" s="144"/>
      <c r="AG7" s="144"/>
      <c r="AH7" s="144"/>
      <c r="BD7" s="14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87"/>
      <c r="CB7" s="87"/>
      <c r="CC7" s="87"/>
      <c r="CD7" s="87"/>
      <c r="CE7" s="87"/>
      <c r="CF7" s="87"/>
      <c r="CG7" s="86"/>
      <c r="CH7" s="85"/>
      <c r="CI7" s="85"/>
      <c r="CJ7" s="86"/>
      <c r="CK7" s="86"/>
      <c r="CL7" s="86"/>
      <c r="CM7" s="86"/>
      <c r="CN7" s="86"/>
      <c r="CO7" s="86"/>
      <c r="CP7" s="86"/>
      <c r="CQ7" s="86"/>
      <c r="CR7" s="86"/>
      <c r="CS7" s="87"/>
      <c r="CT7" s="87"/>
      <c r="CU7" s="87"/>
      <c r="CV7" s="87"/>
      <c r="CW7" s="87"/>
      <c r="CX7" s="87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</row>
    <row r="8" spans="56:147" s="13" customFormat="1" ht="6" customHeight="1">
      <c r="BD8" s="14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87"/>
      <c r="CB8" s="87"/>
      <c r="CC8" s="87"/>
      <c r="CD8" s="87"/>
      <c r="CE8" s="87"/>
      <c r="CF8" s="87"/>
      <c r="CG8" s="86"/>
      <c r="CH8" s="85"/>
      <c r="CI8" s="85"/>
      <c r="CJ8" s="86"/>
      <c r="CK8" s="86"/>
      <c r="CL8" s="86"/>
      <c r="CM8" s="86"/>
      <c r="CN8" s="86"/>
      <c r="CO8" s="86"/>
      <c r="CP8" s="86"/>
      <c r="CQ8" s="86"/>
      <c r="CR8" s="86"/>
      <c r="CS8" s="87"/>
      <c r="CT8" s="87"/>
      <c r="CU8" s="87"/>
      <c r="CV8" s="87"/>
      <c r="CW8" s="87"/>
      <c r="CX8" s="87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</row>
    <row r="9" spans="2:147" s="13" customFormat="1" ht="21.75" customHeight="1">
      <c r="B9" s="145" t="s">
        <v>77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BD9" s="14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87"/>
      <c r="CB9" s="87"/>
      <c r="CC9" s="87"/>
      <c r="CD9" s="87"/>
      <c r="CE9" s="87"/>
      <c r="CF9" s="87"/>
      <c r="CG9" s="86"/>
      <c r="CH9" s="85"/>
      <c r="CI9" s="85"/>
      <c r="CJ9" s="86"/>
      <c r="CK9" s="86"/>
      <c r="CL9" s="86"/>
      <c r="CM9" s="86"/>
      <c r="CN9" s="86"/>
      <c r="CO9" s="86"/>
      <c r="CP9" s="86"/>
      <c r="CQ9" s="86"/>
      <c r="CR9" s="86"/>
      <c r="CS9" s="87"/>
      <c r="CT9" s="87"/>
      <c r="CU9" s="87"/>
      <c r="CV9" s="87"/>
      <c r="CW9" s="87"/>
      <c r="CX9" s="87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</row>
    <row r="10" spans="56:147" s="13" customFormat="1" ht="6" customHeight="1">
      <c r="BD10" s="14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87"/>
      <c r="CB10" s="87"/>
      <c r="CC10" s="87"/>
      <c r="CD10" s="87"/>
      <c r="CE10" s="87"/>
      <c r="CF10" s="87"/>
      <c r="CG10" s="86"/>
      <c r="CH10" s="85"/>
      <c r="CI10" s="85"/>
      <c r="CJ10" s="86"/>
      <c r="CK10" s="86"/>
      <c r="CL10" s="86"/>
      <c r="CM10" s="86"/>
      <c r="CN10" s="86"/>
      <c r="CO10" s="86"/>
      <c r="CP10" s="86"/>
      <c r="CQ10" s="86"/>
      <c r="CR10" s="86"/>
      <c r="CS10" s="87"/>
      <c r="CT10" s="87"/>
      <c r="CU10" s="87"/>
      <c r="CV10" s="87"/>
      <c r="CW10" s="87"/>
      <c r="CX10" s="87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</row>
    <row r="11" spans="7:147" s="13" customFormat="1" ht="15">
      <c r="G11" s="18" t="s">
        <v>2</v>
      </c>
      <c r="H11" s="129">
        <v>0.375</v>
      </c>
      <c r="I11" s="129"/>
      <c r="J11" s="129"/>
      <c r="K11" s="129"/>
      <c r="L11" s="129"/>
      <c r="M11" s="2" t="s">
        <v>3</v>
      </c>
      <c r="T11" s="18" t="s">
        <v>4</v>
      </c>
      <c r="U11" s="130">
        <v>1</v>
      </c>
      <c r="V11" s="130"/>
      <c r="W11" s="19" t="s">
        <v>29</v>
      </c>
      <c r="X11" s="131">
        <v>0.006944444444444444</v>
      </c>
      <c r="Y11" s="131"/>
      <c r="Z11" s="131"/>
      <c r="AA11" s="131"/>
      <c r="AB11" s="131"/>
      <c r="AC11" s="2" t="s">
        <v>5</v>
      </c>
      <c r="AK11" s="18" t="s">
        <v>6</v>
      </c>
      <c r="AL11" s="131">
        <v>0.001388888888888889</v>
      </c>
      <c r="AM11" s="131"/>
      <c r="AN11" s="131"/>
      <c r="AO11" s="131"/>
      <c r="AP11" s="131"/>
      <c r="AQ11" s="2" t="s">
        <v>5</v>
      </c>
      <c r="BD11" s="14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87"/>
      <c r="CB11" s="87"/>
      <c r="CC11" s="87"/>
      <c r="CD11" s="87"/>
      <c r="CE11" s="87"/>
      <c r="CF11" s="87"/>
      <c r="CG11" s="86"/>
      <c r="CH11" s="85"/>
      <c r="CI11" s="85"/>
      <c r="CJ11" s="86"/>
      <c r="CK11" s="86"/>
      <c r="CL11" s="86"/>
      <c r="CM11" s="86"/>
      <c r="CN11" s="86"/>
      <c r="CO11" s="86"/>
      <c r="CP11" s="86"/>
      <c r="CQ11" s="86"/>
      <c r="CR11" s="86"/>
      <c r="CS11" s="87"/>
      <c r="CT11" s="87"/>
      <c r="CU11" s="87"/>
      <c r="CV11" s="87"/>
      <c r="CW11" s="87"/>
      <c r="CX11" s="87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</row>
    <row r="12" spans="56:121" ht="9" customHeight="1">
      <c r="BD12" s="6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81"/>
      <c r="CB12" s="81"/>
      <c r="CC12" s="81"/>
      <c r="CD12" s="81"/>
      <c r="CE12" s="81"/>
      <c r="CF12" s="81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</row>
    <row r="13" spans="56:121" ht="6" customHeight="1">
      <c r="BD13" s="6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81"/>
      <c r="CB13" s="81"/>
      <c r="CC13" s="81"/>
      <c r="CD13" s="81"/>
      <c r="CE13" s="81"/>
      <c r="CF13" s="81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</row>
    <row r="14" spans="2:121" ht="12.75">
      <c r="B14" s="20" t="s">
        <v>7</v>
      </c>
      <c r="BD14" s="6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</row>
    <row r="15" spans="56:121" ht="6" customHeight="1" thickBot="1">
      <c r="BD15" s="6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</row>
    <row r="16" spans="2:121" ht="15.75" thickBot="1">
      <c r="B16" s="132" t="s">
        <v>12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4"/>
      <c r="AE16" s="135" t="s">
        <v>13</v>
      </c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7"/>
      <c r="BD16" s="6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</row>
    <row r="17" spans="2:121" ht="15">
      <c r="B17" s="120" t="s">
        <v>8</v>
      </c>
      <c r="C17" s="121"/>
      <c r="D17" s="122" t="s">
        <v>67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3"/>
      <c r="Z17" s="124"/>
      <c r="AE17" s="120" t="s">
        <v>8</v>
      </c>
      <c r="AF17" s="121"/>
      <c r="AG17" s="122" t="s">
        <v>78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C17" s="124"/>
      <c r="BD17" s="6"/>
      <c r="BE17" s="4"/>
      <c r="BF17" s="4"/>
      <c r="BG17" s="4"/>
      <c r="BH17" s="4"/>
      <c r="BI17" s="4"/>
      <c r="BJ17" s="4"/>
      <c r="BK17" s="4"/>
      <c r="BL17" s="4"/>
      <c r="BM17" s="4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CQ17" s="99"/>
      <c r="CR17" s="99"/>
      <c r="CS17" s="100"/>
      <c r="CT17" s="100"/>
      <c r="CU17" s="100"/>
      <c r="CV17" s="100"/>
      <c r="CW17" s="100"/>
      <c r="CX17" s="100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2:121" ht="15">
      <c r="B18" s="120" t="s">
        <v>9</v>
      </c>
      <c r="C18" s="121"/>
      <c r="D18" s="122" t="s">
        <v>68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3"/>
      <c r="Z18" s="124"/>
      <c r="AE18" s="120" t="s">
        <v>9</v>
      </c>
      <c r="AF18" s="121"/>
      <c r="AG18" s="122" t="s">
        <v>79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C18" s="124"/>
      <c r="BD18" s="6"/>
      <c r="BE18" s="4"/>
      <c r="BF18" s="4"/>
      <c r="BG18" s="4"/>
      <c r="BH18" s="4"/>
      <c r="BI18" s="4"/>
      <c r="BJ18" s="4"/>
      <c r="BK18" s="4"/>
      <c r="BL18" s="4"/>
      <c r="BM18" s="4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CQ18" s="99"/>
      <c r="CR18" s="99"/>
      <c r="CS18" s="100"/>
      <c r="CT18" s="100"/>
      <c r="CU18" s="100"/>
      <c r="CV18" s="100"/>
      <c r="CW18" s="100"/>
      <c r="CX18" s="100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:121" ht="15">
      <c r="B19" s="120" t="s">
        <v>10</v>
      </c>
      <c r="C19" s="121"/>
      <c r="D19" s="122" t="s">
        <v>69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3"/>
      <c r="Z19" s="124"/>
      <c r="AE19" s="120" t="s">
        <v>10</v>
      </c>
      <c r="AF19" s="121"/>
      <c r="AG19" s="122" t="s">
        <v>80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C19" s="124"/>
      <c r="BD19" s="6"/>
      <c r="BE19" s="4"/>
      <c r="BF19" s="4"/>
      <c r="BG19" s="4"/>
      <c r="BH19" s="4"/>
      <c r="BI19" s="4"/>
      <c r="BJ19" s="4"/>
      <c r="BK19" s="4"/>
      <c r="BL19" s="4"/>
      <c r="BM19" s="4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CQ19" s="99"/>
      <c r="CR19" s="99"/>
      <c r="CS19" s="100"/>
      <c r="CT19" s="100"/>
      <c r="CU19" s="100"/>
      <c r="CV19" s="100"/>
      <c r="CW19" s="100"/>
      <c r="CX19" s="100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ht="15">
      <c r="B20" s="120" t="s">
        <v>11</v>
      </c>
      <c r="C20" s="121"/>
      <c r="D20" s="122" t="s">
        <v>70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124"/>
      <c r="AE20" s="120" t="s">
        <v>11</v>
      </c>
      <c r="AF20" s="121"/>
      <c r="AG20" s="122" t="s">
        <v>81</v>
      </c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C20" s="124"/>
      <c r="BD20" s="6"/>
      <c r="BE20" s="4"/>
      <c r="BF20" s="4"/>
      <c r="BG20" s="4"/>
      <c r="BH20" s="4"/>
      <c r="BI20" s="4"/>
      <c r="BJ20" s="4"/>
      <c r="BK20" s="4"/>
      <c r="BL20" s="4"/>
      <c r="BM20" s="4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Q20" s="99"/>
      <c r="CR20" s="99"/>
      <c r="CS20" s="100"/>
      <c r="CT20" s="100"/>
      <c r="CU20" s="100"/>
      <c r="CV20" s="100"/>
      <c r="CW20" s="100"/>
      <c r="CX20" s="100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2:121" ht="15">
      <c r="B21" s="120" t="s">
        <v>32</v>
      </c>
      <c r="C21" s="121"/>
      <c r="D21" s="122" t="s">
        <v>71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3"/>
      <c r="Z21" s="124"/>
      <c r="AE21" s="120" t="s">
        <v>32</v>
      </c>
      <c r="AF21" s="121"/>
      <c r="AG21" s="122" t="s">
        <v>82</v>
      </c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  <c r="BC21" s="124"/>
      <c r="BD21" s="6"/>
      <c r="BE21" s="4"/>
      <c r="BF21" s="4"/>
      <c r="BG21" s="4"/>
      <c r="BH21" s="4"/>
      <c r="BI21" s="4"/>
      <c r="BJ21" s="4"/>
      <c r="BK21" s="4"/>
      <c r="BL21" s="4"/>
      <c r="BM21" s="4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CQ21" s="99"/>
      <c r="CR21" s="99"/>
      <c r="CS21" s="100"/>
      <c r="CT21" s="100"/>
      <c r="CU21" s="100"/>
      <c r="CV21" s="100"/>
      <c r="CW21" s="100"/>
      <c r="CX21" s="100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2:121" ht="15.75" thickBot="1">
      <c r="B22" s="112" t="s">
        <v>33</v>
      </c>
      <c r="C22" s="113"/>
      <c r="D22" s="114" t="s">
        <v>72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5"/>
      <c r="Z22" s="116"/>
      <c r="AE22" s="112" t="s">
        <v>33</v>
      </c>
      <c r="AF22" s="113"/>
      <c r="AG22" s="114" t="s">
        <v>83</v>
      </c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5"/>
      <c r="BC22" s="116"/>
      <c r="BD22" s="6"/>
      <c r="BE22" s="4"/>
      <c r="BF22" s="4"/>
      <c r="BG22" s="4"/>
      <c r="BH22" s="4"/>
      <c r="BI22" s="4"/>
      <c r="BJ22" s="4"/>
      <c r="BK22" s="4"/>
      <c r="BL22" s="4"/>
      <c r="BM22" s="4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CQ22" s="99"/>
      <c r="CR22" s="99"/>
      <c r="CS22" s="100"/>
      <c r="CT22" s="100"/>
      <c r="CU22" s="100"/>
      <c r="CV22" s="100"/>
      <c r="CW22" s="100"/>
      <c r="CX22" s="100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56:121" ht="6" customHeight="1" thickBot="1">
      <c r="BD23" s="6"/>
      <c r="BE23" s="5"/>
      <c r="BF23" s="5"/>
      <c r="BG23" s="5"/>
      <c r="BH23" s="5"/>
      <c r="BI23" s="5"/>
      <c r="BJ23" s="5"/>
      <c r="BK23" s="5"/>
      <c r="BL23" s="5"/>
      <c r="BM23" s="5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CQ23" s="99"/>
      <c r="CR23" s="99"/>
      <c r="CS23" s="100"/>
      <c r="CT23" s="100"/>
      <c r="CU23" s="100"/>
      <c r="CV23" s="100"/>
      <c r="CW23" s="100"/>
      <c r="CX23" s="100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2:121" ht="15.75" thickBot="1">
      <c r="B24" s="125" t="s">
        <v>30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7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6"/>
      <c r="BE24" s="5"/>
      <c r="BF24" s="5"/>
      <c r="BG24" s="5"/>
      <c r="BH24" s="5"/>
      <c r="BI24" s="5"/>
      <c r="BJ24" s="5"/>
      <c r="BK24" s="5"/>
      <c r="BL24" s="5"/>
      <c r="BM24" s="5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CQ24" s="99"/>
      <c r="CR24" s="99"/>
      <c r="CS24" s="100"/>
      <c r="CT24" s="100"/>
      <c r="CU24" s="100"/>
      <c r="CV24" s="100"/>
      <c r="CW24" s="100"/>
      <c r="CX24" s="100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2:121" ht="15">
      <c r="B25" s="120" t="s">
        <v>8</v>
      </c>
      <c r="C25" s="121"/>
      <c r="D25" s="122" t="s">
        <v>84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3"/>
      <c r="Z25" s="124"/>
      <c r="AE25" s="117"/>
      <c r="AF25" s="117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9"/>
      <c r="BC25" s="119"/>
      <c r="BD25" s="6"/>
      <c r="BE25" s="5"/>
      <c r="BF25" s="5"/>
      <c r="BG25" s="5"/>
      <c r="BH25" s="5"/>
      <c r="BI25" s="5"/>
      <c r="BJ25" s="5"/>
      <c r="BK25" s="5"/>
      <c r="BL25" s="5"/>
      <c r="BM25" s="5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CQ25" s="99"/>
      <c r="CR25" s="99"/>
      <c r="CS25" s="100"/>
      <c r="CT25" s="100"/>
      <c r="CU25" s="100"/>
      <c r="CV25" s="100"/>
      <c r="CW25" s="100"/>
      <c r="CX25" s="100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2:121" ht="15">
      <c r="B26" s="120" t="s">
        <v>9</v>
      </c>
      <c r="C26" s="121"/>
      <c r="D26" s="122" t="s">
        <v>85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3"/>
      <c r="Z26" s="124"/>
      <c r="AE26" s="117"/>
      <c r="AF26" s="117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9"/>
      <c r="BC26" s="119"/>
      <c r="BD26" s="6"/>
      <c r="BE26" s="5"/>
      <c r="BF26" s="5"/>
      <c r="BG26" s="5"/>
      <c r="BH26" s="5"/>
      <c r="BI26" s="5"/>
      <c r="BJ26" s="5"/>
      <c r="BK26" s="5"/>
      <c r="BL26" s="5"/>
      <c r="BM26" s="5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CQ26" s="99"/>
      <c r="CR26" s="99"/>
      <c r="CS26" s="100"/>
      <c r="CT26" s="100"/>
      <c r="CU26" s="100"/>
      <c r="CV26" s="100"/>
      <c r="CW26" s="100"/>
      <c r="CX26" s="100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2:121" ht="15">
      <c r="B27" s="120" t="s">
        <v>10</v>
      </c>
      <c r="C27" s="121"/>
      <c r="D27" s="122" t="s">
        <v>86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  <c r="Z27" s="124"/>
      <c r="AE27" s="117"/>
      <c r="AF27" s="117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9"/>
      <c r="BC27" s="119"/>
      <c r="BD27" s="6"/>
      <c r="BE27" s="5"/>
      <c r="BF27" s="5"/>
      <c r="BG27" s="5"/>
      <c r="BH27" s="5"/>
      <c r="BI27" s="5"/>
      <c r="BJ27" s="5"/>
      <c r="BK27" s="5"/>
      <c r="BL27" s="5"/>
      <c r="BM27" s="5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CQ27" s="99"/>
      <c r="CR27" s="99"/>
      <c r="CS27" s="100"/>
      <c r="CT27" s="100"/>
      <c r="CU27" s="100"/>
      <c r="CV27" s="100"/>
      <c r="CW27" s="100"/>
      <c r="CX27" s="100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2:121" ht="15">
      <c r="B28" s="120" t="s">
        <v>11</v>
      </c>
      <c r="C28" s="121"/>
      <c r="D28" s="122" t="s">
        <v>87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3"/>
      <c r="Z28" s="124"/>
      <c r="AE28" s="117"/>
      <c r="AF28" s="117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  <c r="BC28" s="119"/>
      <c r="BD28" s="6"/>
      <c r="BE28" s="5"/>
      <c r="BF28" s="5"/>
      <c r="BG28" s="5"/>
      <c r="BH28" s="5"/>
      <c r="BI28" s="5"/>
      <c r="BJ28" s="5"/>
      <c r="BK28" s="5"/>
      <c r="BL28" s="5"/>
      <c r="BM28" s="5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CQ28" s="99"/>
      <c r="CR28" s="99"/>
      <c r="CS28" s="100"/>
      <c r="CT28" s="100"/>
      <c r="CU28" s="100"/>
      <c r="CV28" s="100"/>
      <c r="CW28" s="100"/>
      <c r="CX28" s="100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2:121" ht="15">
      <c r="B29" s="120" t="s">
        <v>32</v>
      </c>
      <c r="C29" s="121"/>
      <c r="D29" s="122" t="s">
        <v>88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3"/>
      <c r="Z29" s="124"/>
      <c r="AE29" s="117"/>
      <c r="AF29" s="117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9"/>
      <c r="BC29" s="119"/>
      <c r="BD29" s="6"/>
      <c r="BE29" s="5"/>
      <c r="BF29" s="5"/>
      <c r="BG29" s="5"/>
      <c r="BH29" s="5"/>
      <c r="BI29" s="5"/>
      <c r="BJ29" s="5"/>
      <c r="BK29" s="5"/>
      <c r="BL29" s="5"/>
      <c r="BM29" s="5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CQ29" s="99"/>
      <c r="CR29" s="99"/>
      <c r="CS29" s="100"/>
      <c r="CT29" s="100"/>
      <c r="CU29" s="100"/>
      <c r="CV29" s="100"/>
      <c r="CW29" s="100"/>
      <c r="CX29" s="100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2:121" ht="15.75" thickBot="1">
      <c r="B30" s="112" t="s">
        <v>33</v>
      </c>
      <c r="C30" s="113"/>
      <c r="D30" s="114" t="s">
        <v>89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  <c r="Z30" s="116"/>
      <c r="AE30" s="117"/>
      <c r="AF30" s="117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9"/>
      <c r="BC30" s="119"/>
      <c r="BD30" s="21"/>
      <c r="BE30" s="22"/>
      <c r="BF30" s="22"/>
      <c r="BG30" s="22"/>
      <c r="BH30" s="22"/>
      <c r="BI30" s="22"/>
      <c r="BJ30" s="22"/>
      <c r="BK30" s="22"/>
      <c r="BL30" s="22"/>
      <c r="BM30" s="22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Q30" s="99"/>
      <c r="CR30" s="99"/>
      <c r="CS30" s="100"/>
      <c r="CT30" s="100"/>
      <c r="CU30" s="100"/>
      <c r="CV30" s="100"/>
      <c r="CW30" s="100"/>
      <c r="CX30" s="100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31:121" ht="12.75"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1"/>
      <c r="BE31" s="24"/>
      <c r="BF31" s="24"/>
      <c r="BG31" s="24"/>
      <c r="BH31" s="24"/>
      <c r="BI31" s="24"/>
      <c r="BJ31" s="24"/>
      <c r="BK31" s="24"/>
      <c r="BL31" s="24"/>
      <c r="BM31" s="24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Q31" s="99"/>
      <c r="CR31" s="99"/>
      <c r="CS31" s="100"/>
      <c r="CT31" s="100"/>
      <c r="CU31" s="100"/>
      <c r="CV31" s="100"/>
      <c r="CW31" s="100"/>
      <c r="CX31" s="100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2:121" ht="12.75">
      <c r="B32" s="20" t="s">
        <v>24</v>
      </c>
      <c r="N32" s="25"/>
      <c r="BD32" s="21"/>
      <c r="BE32" s="24"/>
      <c r="BF32" s="24"/>
      <c r="BG32" s="24"/>
      <c r="BH32" s="24"/>
      <c r="BI32" s="24"/>
      <c r="BJ32" s="24"/>
      <c r="BK32" s="24"/>
      <c r="BL32" s="24"/>
      <c r="BM32" s="24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CA32" s="88" t="s">
        <v>64</v>
      </c>
      <c r="CB32" s="79" t="s">
        <v>25</v>
      </c>
      <c r="CC32" s="78" t="s">
        <v>26</v>
      </c>
      <c r="CD32" s="78"/>
      <c r="CE32" s="78"/>
      <c r="CF32" s="78" t="s">
        <v>27</v>
      </c>
      <c r="CG32" s="78"/>
      <c r="CH32" s="88" t="s">
        <v>66</v>
      </c>
      <c r="CI32" s="79" t="s">
        <v>25</v>
      </c>
      <c r="CJ32" s="78" t="s">
        <v>26</v>
      </c>
      <c r="CK32" s="78"/>
      <c r="CL32" s="78"/>
      <c r="CM32" s="78" t="s">
        <v>27</v>
      </c>
      <c r="CQ32" s="99"/>
      <c r="CR32" s="99"/>
      <c r="CS32" s="100"/>
      <c r="CT32" s="100"/>
      <c r="CU32" s="100"/>
      <c r="CV32" s="100"/>
      <c r="CW32" s="100"/>
      <c r="CX32" s="100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56:121" ht="9.75" customHeight="1" thickBot="1">
      <c r="BD33" s="21"/>
      <c r="BE33" s="24"/>
      <c r="BF33" s="24"/>
      <c r="BG33" s="24"/>
      <c r="BH33" s="24"/>
      <c r="BI33" s="24"/>
      <c r="BJ33" s="24"/>
      <c r="BK33" s="24"/>
      <c r="BL33" s="24"/>
      <c r="BM33" s="24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CA33" s="79" t="str">
        <f>$D$22</f>
        <v>A6</v>
      </c>
      <c r="CB33" s="79">
        <f>$BH$37+$BH$44+$BH$55+$BH$62+$BF$71</f>
        <v>0</v>
      </c>
      <c r="CC33" s="79">
        <f>$AZ$37+$AZ$44+$AZ$55+$AZ$62+$AW$71</f>
        <v>0</v>
      </c>
      <c r="CD33" s="78" t="s">
        <v>20</v>
      </c>
      <c r="CE33" s="79">
        <f>$AW$37+$AW$44+$AW$55+$AW$62+$AZ$71</f>
        <v>0</v>
      </c>
      <c r="CF33" s="75">
        <f aca="true" t="shared" si="0" ref="CF33:CF38">SUM(CC33-CE33)</f>
        <v>0</v>
      </c>
      <c r="CG33" s="78"/>
      <c r="CH33" s="79" t="str">
        <f>$AG$22</f>
        <v>B6</v>
      </c>
      <c r="CI33" s="79">
        <f>SUM($BH$40+$BH$47+$BH$58+$BH$65+$BF$74)</f>
        <v>0</v>
      </c>
      <c r="CJ33" s="79">
        <f>SUM($AZ$40+$AZ$47+$AZ$58+$AZ$65+$AW$74)</f>
        <v>0</v>
      </c>
      <c r="CK33" s="78" t="s">
        <v>20</v>
      </c>
      <c r="CL33" s="79">
        <f>SUM($AW$40+$AW$47+$AW$58+$AW$65+$AZ$74)</f>
        <v>0</v>
      </c>
      <c r="CM33" s="75">
        <f aca="true" t="shared" si="1" ref="CM33:CM38">SUM(CJ33-CL33)</f>
        <v>0</v>
      </c>
      <c r="CQ33" s="99"/>
      <c r="CR33" s="99"/>
      <c r="CS33" s="100"/>
      <c r="CT33" s="100"/>
      <c r="CU33" s="100"/>
      <c r="CV33" s="100"/>
      <c r="CW33" s="100"/>
      <c r="CX33" s="100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47" s="26" customFormat="1" ht="16.5" customHeight="1" thickBot="1">
      <c r="B34" s="250" t="s">
        <v>14</v>
      </c>
      <c r="C34" s="251"/>
      <c r="D34" s="247" t="s">
        <v>15</v>
      </c>
      <c r="E34" s="248"/>
      <c r="F34" s="249"/>
      <c r="G34" s="247" t="s">
        <v>16</v>
      </c>
      <c r="H34" s="248"/>
      <c r="I34" s="249"/>
      <c r="J34" s="247" t="s">
        <v>18</v>
      </c>
      <c r="K34" s="248"/>
      <c r="L34" s="248"/>
      <c r="M34" s="248"/>
      <c r="N34" s="249"/>
      <c r="O34" s="247" t="s">
        <v>19</v>
      </c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9"/>
      <c r="AW34" s="247" t="s">
        <v>22</v>
      </c>
      <c r="AX34" s="248"/>
      <c r="AY34" s="248"/>
      <c r="AZ34" s="248"/>
      <c r="BA34" s="249"/>
      <c r="BB34" s="272"/>
      <c r="BC34" s="273"/>
      <c r="BD34" s="27"/>
      <c r="BE34" s="28"/>
      <c r="BF34" s="29"/>
      <c r="BG34" s="30"/>
      <c r="BH34" s="30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27"/>
      <c r="CA34" s="79" t="str">
        <f>$D$21</f>
        <v>A5</v>
      </c>
      <c r="CB34" s="79">
        <f>SUM($BF$37+$BH$46+$BH$54+$BH$64+$BF$73)</f>
        <v>0</v>
      </c>
      <c r="CC34" s="79">
        <f>SUM($AW$37+$AZ$46+$AZ$54+$AZ$64+$AW$73)</f>
        <v>0</v>
      </c>
      <c r="CD34" s="78" t="s">
        <v>20</v>
      </c>
      <c r="CE34" s="79">
        <f>SUM($AZ$37+$AW$46+$AW$54+$AW$64+$AZ$73)</f>
        <v>0</v>
      </c>
      <c r="CF34" s="75">
        <f t="shared" si="0"/>
        <v>0</v>
      </c>
      <c r="CG34" s="78"/>
      <c r="CH34" s="79" t="str">
        <f>$AG$21</f>
        <v>B5</v>
      </c>
      <c r="CI34" s="79">
        <f>SUM($BH$49+$BH$67+$BH$57+$BF$76+$BF$40)</f>
        <v>0</v>
      </c>
      <c r="CJ34" s="79">
        <f>SUM($AZ$49+$AZ$67+$AZ$57+$AW$76+$AW$40)</f>
        <v>0</v>
      </c>
      <c r="CK34" s="78" t="s">
        <v>20</v>
      </c>
      <c r="CL34" s="79">
        <f>SUM($AW$49+$AW$67+$AW$57+$AZ$76+$AZ$40)</f>
        <v>0</v>
      </c>
      <c r="CM34" s="75">
        <f t="shared" si="1"/>
        <v>0</v>
      </c>
      <c r="CN34" s="27"/>
      <c r="CO34" s="76"/>
      <c r="CP34" s="78"/>
      <c r="CQ34" s="102"/>
      <c r="CR34" s="102"/>
      <c r="CS34" s="103"/>
      <c r="CT34" s="103"/>
      <c r="CU34" s="103"/>
      <c r="CV34" s="103"/>
      <c r="CW34" s="103"/>
      <c r="CX34" s="103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</row>
    <row r="35" spans="2:147" s="26" customFormat="1" ht="15.75" customHeight="1">
      <c r="B35" s="254">
        <v>1</v>
      </c>
      <c r="C35" s="255"/>
      <c r="D35" s="256">
        <v>1</v>
      </c>
      <c r="E35" s="256"/>
      <c r="F35" s="256"/>
      <c r="G35" s="256" t="s">
        <v>17</v>
      </c>
      <c r="H35" s="256"/>
      <c r="I35" s="256"/>
      <c r="J35" s="242">
        <f>$H$11</f>
        <v>0.375</v>
      </c>
      <c r="K35" s="242"/>
      <c r="L35" s="242"/>
      <c r="M35" s="242"/>
      <c r="N35" s="242"/>
      <c r="O35" s="213" t="str">
        <f>D17</f>
        <v>A1</v>
      </c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43"/>
      <c r="AE35" s="96" t="s">
        <v>21</v>
      </c>
      <c r="AF35" s="212" t="str">
        <f>D18</f>
        <v>A2</v>
      </c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4"/>
      <c r="AX35" s="244"/>
      <c r="AY35" s="96" t="s">
        <v>20</v>
      </c>
      <c r="AZ35" s="218"/>
      <c r="BA35" s="214"/>
      <c r="BB35" s="214"/>
      <c r="BC35" s="215"/>
      <c r="BD35" s="27"/>
      <c r="BE35" s="31"/>
      <c r="BF35" s="79" t="str">
        <f aca="true" t="shared" si="2" ref="BF35:BF62">IF(ISBLANK(AZ35),"0",IF(AW35&gt;AZ35,3,IF(AW35=AZ35,1,0)))</f>
        <v>0</v>
      </c>
      <c r="BG35" s="79" t="s">
        <v>20</v>
      </c>
      <c r="BH35" s="79" t="str">
        <f aca="true" t="shared" si="3" ref="BH35:BH62">IF(ISBLANK(AZ35),"0",IF(AZ35&gt;AW35,3,IF(AZ35=AW35,1,0)))</f>
        <v>0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27"/>
      <c r="BV35" s="27"/>
      <c r="BW35" s="27"/>
      <c r="BX35" s="31"/>
      <c r="BY35" s="31"/>
      <c r="BZ35" s="27"/>
      <c r="CA35" s="79" t="str">
        <f>$D$20</f>
        <v>A4</v>
      </c>
      <c r="CB35" s="79">
        <f>SUM($BH$36+$BH$45+$BH$53+$BF$62+$BH$73)</f>
        <v>0</v>
      </c>
      <c r="CC35" s="79">
        <f>SUM($AZ$36+$AZ$45+$AZ$53+$AW$62+$AZ$73)</f>
        <v>0</v>
      </c>
      <c r="CD35" s="78" t="s">
        <v>20</v>
      </c>
      <c r="CE35" s="79">
        <f>SUM($AW$36+$AW$45+$AW$53+$AZ$62+$AW$73)</f>
        <v>0</v>
      </c>
      <c r="CF35" s="75">
        <f t="shared" si="0"/>
        <v>0</v>
      </c>
      <c r="CG35" s="78"/>
      <c r="CH35" s="79" t="str">
        <f>$AG$20</f>
        <v>B4</v>
      </c>
      <c r="CI35" s="79">
        <f>SUM($BH$39+$BF$65+$BH$56+$BH$76+$BH$48)</f>
        <v>0</v>
      </c>
      <c r="CJ35" s="79">
        <f>SUM($AZ$39+$AW$65+$AZ$56+$AZ$76+$AZ$48)</f>
        <v>0</v>
      </c>
      <c r="CK35" s="78" t="s">
        <v>20</v>
      </c>
      <c r="CL35" s="79">
        <f>SUM($AW$39+$AZ$65+$AW$56+$AW$76+$AW$48)</f>
        <v>0</v>
      </c>
      <c r="CM35" s="75">
        <f t="shared" si="1"/>
        <v>0</v>
      </c>
      <c r="CN35" s="27"/>
      <c r="CO35" s="78"/>
      <c r="CP35" s="78"/>
      <c r="CQ35" s="102"/>
      <c r="CR35" s="102"/>
      <c r="CS35" s="103"/>
      <c r="CT35" s="103"/>
      <c r="CU35" s="103"/>
      <c r="CV35" s="103"/>
      <c r="CW35" s="103"/>
      <c r="CX35" s="103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</row>
    <row r="36" spans="2:147" s="26" customFormat="1" ht="15.75" customHeight="1">
      <c r="B36" s="252">
        <f aca="true" t="shared" si="4" ref="B36:B79">B35+1</f>
        <v>2</v>
      </c>
      <c r="C36" s="253"/>
      <c r="D36" s="231">
        <v>2</v>
      </c>
      <c r="E36" s="231"/>
      <c r="F36" s="231"/>
      <c r="G36" s="231" t="s">
        <v>17</v>
      </c>
      <c r="H36" s="231"/>
      <c r="I36" s="231"/>
      <c r="J36" s="210">
        <f>J35</f>
        <v>0.375</v>
      </c>
      <c r="K36" s="210"/>
      <c r="L36" s="210"/>
      <c r="M36" s="210"/>
      <c r="N36" s="210"/>
      <c r="O36" s="156" t="str">
        <f>D19</f>
        <v>A3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232"/>
      <c r="AE36" s="98" t="s">
        <v>21</v>
      </c>
      <c r="AF36" s="155" t="str">
        <f>D20</f>
        <v>A4</v>
      </c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3"/>
      <c r="AX36" s="154"/>
      <c r="AY36" s="98" t="s">
        <v>20</v>
      </c>
      <c r="AZ36" s="220"/>
      <c r="BA36" s="153"/>
      <c r="BB36" s="153"/>
      <c r="BC36" s="241"/>
      <c r="BD36" s="27"/>
      <c r="BE36" s="31"/>
      <c r="BF36" s="79" t="str">
        <f t="shared" si="2"/>
        <v>0</v>
      </c>
      <c r="BG36" s="31" t="s">
        <v>20</v>
      </c>
      <c r="BH36" s="79" t="str">
        <f t="shared" si="3"/>
        <v>0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27"/>
      <c r="BV36" s="27"/>
      <c r="BW36" s="27"/>
      <c r="BX36" s="31"/>
      <c r="BY36" s="31"/>
      <c r="BZ36" s="27"/>
      <c r="CA36" s="79" t="str">
        <f>$D$19</f>
        <v>A3</v>
      </c>
      <c r="CB36" s="79">
        <f>SUM($BF$36+$BF$46+$BF$55+$BH$63+$BF$72)</f>
        <v>0</v>
      </c>
      <c r="CC36" s="79">
        <f>SUM($AW$36+$AW$46+$AW$55+$AZ$63+$AW$72)</f>
        <v>0</v>
      </c>
      <c r="CD36" s="78" t="s">
        <v>20</v>
      </c>
      <c r="CE36" s="79">
        <f>SUM($AZ$36+$AZ$46+$AZ$55+$AW$63+$AZ$72)</f>
        <v>0</v>
      </c>
      <c r="CF36" s="75">
        <f t="shared" si="0"/>
        <v>0</v>
      </c>
      <c r="CG36" s="78"/>
      <c r="CH36" s="79" t="str">
        <f>$AG$19</f>
        <v>B3</v>
      </c>
      <c r="CI36" s="79">
        <f>SUM($BF$39+$BF$49+$BF$58+$BH$66+$BF$75)</f>
        <v>0</v>
      </c>
      <c r="CJ36" s="79">
        <f>SUM($AW$39+$AW$49+$AW$58+$AZ$66+$AW$75)</f>
        <v>0</v>
      </c>
      <c r="CK36" s="78" t="s">
        <v>20</v>
      </c>
      <c r="CL36" s="79">
        <f>SUM($AZ$39+$AZ$49+$AZ$58+$AW$66+$AZ$75)</f>
        <v>0</v>
      </c>
      <c r="CM36" s="75">
        <f t="shared" si="1"/>
        <v>0</v>
      </c>
      <c r="CN36" s="27"/>
      <c r="CO36" s="78"/>
      <c r="CP36" s="78"/>
      <c r="CQ36" s="102"/>
      <c r="CR36" s="102"/>
      <c r="CS36" s="103"/>
      <c r="CT36" s="103"/>
      <c r="CU36" s="103"/>
      <c r="CV36" s="103"/>
      <c r="CW36" s="103"/>
      <c r="CX36" s="103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</row>
    <row r="37" spans="2:147" s="26" customFormat="1" ht="15.75" customHeight="1" thickBot="1">
      <c r="B37" s="259">
        <f t="shared" si="4"/>
        <v>3</v>
      </c>
      <c r="C37" s="260"/>
      <c r="D37" s="222">
        <v>3</v>
      </c>
      <c r="E37" s="222"/>
      <c r="F37" s="222"/>
      <c r="G37" s="222" t="s">
        <v>17</v>
      </c>
      <c r="H37" s="222"/>
      <c r="I37" s="222"/>
      <c r="J37" s="209">
        <f>J36</f>
        <v>0.375</v>
      </c>
      <c r="K37" s="209"/>
      <c r="L37" s="209"/>
      <c r="M37" s="209"/>
      <c r="N37" s="209"/>
      <c r="O37" s="196" t="str">
        <f>D21</f>
        <v>A5</v>
      </c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211"/>
      <c r="AE37" s="104" t="s">
        <v>21</v>
      </c>
      <c r="AF37" s="195" t="str">
        <f>D22</f>
        <v>A6</v>
      </c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83"/>
      <c r="AX37" s="223"/>
      <c r="AY37" s="104" t="s">
        <v>20</v>
      </c>
      <c r="AZ37" s="224"/>
      <c r="BA37" s="183"/>
      <c r="BB37" s="183"/>
      <c r="BC37" s="184"/>
      <c r="BD37" s="27"/>
      <c r="BE37" s="31"/>
      <c r="BF37" s="79" t="str">
        <f t="shared" si="2"/>
        <v>0</v>
      </c>
      <c r="BG37" s="31" t="s">
        <v>20</v>
      </c>
      <c r="BH37" s="79" t="str">
        <f t="shared" si="3"/>
        <v>0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27"/>
      <c r="BV37" s="27"/>
      <c r="BW37" s="27"/>
      <c r="BX37" s="31"/>
      <c r="BY37" s="31"/>
      <c r="BZ37" s="27"/>
      <c r="CA37" s="79" t="str">
        <f>$D$18</f>
        <v>A2</v>
      </c>
      <c r="CB37" s="79">
        <f>SUM($BH$35+$BF$45+$BF$54+$BF$63+$BH$71)</f>
        <v>0</v>
      </c>
      <c r="CC37" s="79">
        <f>SUM($AZ$35+$AW$45+$AW$54+$AW$63+$AZ$71)</f>
        <v>0</v>
      </c>
      <c r="CD37" s="78" t="s">
        <v>20</v>
      </c>
      <c r="CE37" s="79">
        <f>SUM($AW$35+$AZ$45+$AZ$54+$AZ$63+$AW$71)</f>
        <v>0</v>
      </c>
      <c r="CF37" s="75">
        <f t="shared" si="0"/>
        <v>0</v>
      </c>
      <c r="CG37" s="78"/>
      <c r="CH37" s="79" t="str">
        <f>$AG$18</f>
        <v>B2</v>
      </c>
      <c r="CI37" s="79">
        <f>SUM($BH$38+$BF$48+$BF$57+$BF$66+$BH$74)</f>
        <v>0</v>
      </c>
      <c r="CJ37" s="79">
        <f>SUM($AZ$38+$AW$48+$AW$57+$AW$66+$AZ$74)</f>
        <v>0</v>
      </c>
      <c r="CK37" s="78" t="s">
        <v>20</v>
      </c>
      <c r="CL37" s="79">
        <f>SUM($AW$38+$AZ$48+$AZ$57+$AZ$66+$AW$74)</f>
        <v>0</v>
      </c>
      <c r="CM37" s="75">
        <f t="shared" si="1"/>
        <v>0</v>
      </c>
      <c r="CN37" s="27"/>
      <c r="CO37" s="78"/>
      <c r="CP37" s="78"/>
      <c r="CQ37" s="102"/>
      <c r="CR37" s="102"/>
      <c r="CS37" s="103"/>
      <c r="CT37" s="103"/>
      <c r="CU37" s="103"/>
      <c r="CV37" s="103"/>
      <c r="CW37" s="103"/>
      <c r="CX37" s="103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</row>
    <row r="38" spans="2:147" s="26" customFormat="1" ht="15.75" customHeight="1">
      <c r="B38" s="204">
        <f t="shared" si="4"/>
        <v>4</v>
      </c>
      <c r="C38" s="205"/>
      <c r="D38" s="161">
        <v>1</v>
      </c>
      <c r="E38" s="161"/>
      <c r="F38" s="161"/>
      <c r="G38" s="161" t="s">
        <v>23</v>
      </c>
      <c r="H38" s="161"/>
      <c r="I38" s="161"/>
      <c r="J38" s="203">
        <f>J37+$U$11*$X$11+$AL$11</f>
        <v>0.3833333333333333</v>
      </c>
      <c r="K38" s="203"/>
      <c r="L38" s="203"/>
      <c r="M38" s="203"/>
      <c r="N38" s="203"/>
      <c r="O38" s="201" t="str">
        <f>AG17</f>
        <v>B1</v>
      </c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2"/>
      <c r="AE38" s="105" t="s">
        <v>21</v>
      </c>
      <c r="AF38" s="245" t="str">
        <f>AG18</f>
        <v>B2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170"/>
      <c r="AX38" s="246"/>
      <c r="AY38" s="105" t="s">
        <v>20</v>
      </c>
      <c r="AZ38" s="169"/>
      <c r="BA38" s="170"/>
      <c r="BB38" s="170"/>
      <c r="BC38" s="238"/>
      <c r="BD38" s="27"/>
      <c r="BE38" s="31"/>
      <c r="BF38" s="79" t="str">
        <f t="shared" si="2"/>
        <v>0</v>
      </c>
      <c r="BG38" s="31" t="s">
        <v>20</v>
      </c>
      <c r="BH38" s="79" t="str">
        <f t="shared" si="3"/>
        <v>0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27"/>
      <c r="BV38" s="27"/>
      <c r="BW38" s="27"/>
      <c r="BX38" s="31"/>
      <c r="BY38" s="31"/>
      <c r="BZ38" s="27"/>
      <c r="CA38" s="79" t="str">
        <f>$D$17</f>
        <v>A1</v>
      </c>
      <c r="CB38" s="79">
        <f>SUM($BF$35+$BF$44+$BF$53+$BF$64+$BH$72)</f>
        <v>0</v>
      </c>
      <c r="CC38" s="79">
        <f>SUM($AW$35+$AW$44+$AW$53+$AW$64+$AZ$72)</f>
        <v>0</v>
      </c>
      <c r="CD38" s="78" t="s">
        <v>20</v>
      </c>
      <c r="CE38" s="79">
        <f>SUM($AZ$35+$AZ$44+$AZ$53+$AZ$64+$AW$72)</f>
        <v>0</v>
      </c>
      <c r="CF38" s="75">
        <f t="shared" si="0"/>
        <v>0</v>
      </c>
      <c r="CG38" s="76"/>
      <c r="CH38" s="79" t="str">
        <f>$AG$17</f>
        <v>B1</v>
      </c>
      <c r="CI38" s="79">
        <f>SUM($BF$38+$BF$47+$BF$56+$BF$67+$BH$75)</f>
        <v>0</v>
      </c>
      <c r="CJ38" s="79">
        <f>SUM($AW$38+$AW$47+$AW$56+$AW$67+$AZ$75)</f>
        <v>0</v>
      </c>
      <c r="CK38" s="78" t="s">
        <v>20</v>
      </c>
      <c r="CL38" s="79">
        <f>SUM($AZ$38+$AZ$47+$AZ$56+$AZ$67+$AW$75)</f>
        <v>0</v>
      </c>
      <c r="CM38" s="75">
        <f t="shared" si="1"/>
        <v>0</v>
      </c>
      <c r="CN38" s="27"/>
      <c r="CO38" s="78"/>
      <c r="CP38" s="78"/>
      <c r="CQ38" s="102"/>
      <c r="CR38" s="102"/>
      <c r="CS38" s="103"/>
      <c r="CT38" s="103"/>
      <c r="CU38" s="103"/>
      <c r="CV38" s="103"/>
      <c r="CW38" s="103"/>
      <c r="CX38" s="103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</row>
    <row r="39" spans="2:147" s="26" customFormat="1" ht="15.75" customHeight="1">
      <c r="B39" s="261">
        <f t="shared" si="4"/>
        <v>5</v>
      </c>
      <c r="C39" s="262"/>
      <c r="D39" s="187">
        <v>2</v>
      </c>
      <c r="E39" s="187"/>
      <c r="F39" s="187"/>
      <c r="G39" s="187" t="s">
        <v>23</v>
      </c>
      <c r="H39" s="187"/>
      <c r="I39" s="187"/>
      <c r="J39" s="203">
        <f>J38</f>
        <v>0.3833333333333333</v>
      </c>
      <c r="K39" s="203"/>
      <c r="L39" s="203"/>
      <c r="M39" s="203"/>
      <c r="N39" s="203"/>
      <c r="O39" s="233" t="str">
        <f>AG19</f>
        <v>B3</v>
      </c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4"/>
      <c r="AE39" s="97" t="s">
        <v>21</v>
      </c>
      <c r="AF39" s="235" t="str">
        <f>AG20</f>
        <v>B4</v>
      </c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6"/>
      <c r="AX39" s="237"/>
      <c r="AY39" s="97" t="s">
        <v>20</v>
      </c>
      <c r="AZ39" s="239"/>
      <c r="BA39" s="236"/>
      <c r="BB39" s="236"/>
      <c r="BC39" s="240"/>
      <c r="BD39" s="27"/>
      <c r="BE39" s="31"/>
      <c r="BF39" s="79" t="str">
        <f t="shared" si="2"/>
        <v>0</v>
      </c>
      <c r="BG39" s="31" t="s">
        <v>20</v>
      </c>
      <c r="BH39" s="79" t="str">
        <f t="shared" si="3"/>
        <v>0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27"/>
      <c r="BV39" s="27"/>
      <c r="BW39" s="27"/>
      <c r="BX39" s="31"/>
      <c r="BY39" s="31"/>
      <c r="BZ39" s="27"/>
      <c r="CA39" s="88" t="s">
        <v>65</v>
      </c>
      <c r="CB39" s="79" t="s">
        <v>25</v>
      </c>
      <c r="CC39" s="78" t="s">
        <v>26</v>
      </c>
      <c r="CD39" s="78"/>
      <c r="CE39" s="78"/>
      <c r="CF39" s="78" t="s">
        <v>27</v>
      </c>
      <c r="CG39" s="89"/>
      <c r="CH39" s="89"/>
      <c r="CI39" s="89"/>
      <c r="CJ39" s="89"/>
      <c r="CK39" s="89"/>
      <c r="CL39" s="89"/>
      <c r="CM39" s="89"/>
      <c r="CN39" s="27"/>
      <c r="CO39" s="78"/>
      <c r="CP39" s="76"/>
      <c r="CQ39" s="102"/>
      <c r="CR39" s="102"/>
      <c r="CS39" s="103"/>
      <c r="CT39" s="103"/>
      <c r="CU39" s="103"/>
      <c r="CV39" s="103"/>
      <c r="CW39" s="103"/>
      <c r="CX39" s="103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</row>
    <row r="40" spans="2:147" s="26" customFormat="1" ht="15.75" customHeight="1" thickBot="1">
      <c r="B40" s="266">
        <f t="shared" si="4"/>
        <v>6</v>
      </c>
      <c r="C40" s="267"/>
      <c r="D40" s="188">
        <v>3</v>
      </c>
      <c r="E40" s="188"/>
      <c r="F40" s="188"/>
      <c r="G40" s="188" t="s">
        <v>23</v>
      </c>
      <c r="H40" s="188"/>
      <c r="I40" s="188"/>
      <c r="J40" s="189">
        <f>J39</f>
        <v>0.3833333333333333</v>
      </c>
      <c r="K40" s="189"/>
      <c r="L40" s="189"/>
      <c r="M40" s="189"/>
      <c r="N40" s="189"/>
      <c r="O40" s="172" t="str">
        <f>AG21</f>
        <v>B5</v>
      </c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90"/>
      <c r="AE40" s="106" t="s">
        <v>21</v>
      </c>
      <c r="AF40" s="171" t="str">
        <f>AG22</f>
        <v>B6</v>
      </c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63"/>
      <c r="AX40" s="228"/>
      <c r="AY40" s="106" t="s">
        <v>20</v>
      </c>
      <c r="AZ40" s="166"/>
      <c r="BA40" s="163"/>
      <c r="BB40" s="163"/>
      <c r="BC40" s="164"/>
      <c r="BD40" s="27"/>
      <c r="BE40" s="31"/>
      <c r="BF40" s="79" t="str">
        <f t="shared" si="2"/>
        <v>0</v>
      </c>
      <c r="BG40" s="31" t="s">
        <v>20</v>
      </c>
      <c r="BH40" s="79" t="str">
        <f t="shared" si="3"/>
        <v>0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27"/>
      <c r="BV40" s="27"/>
      <c r="BW40" s="27"/>
      <c r="BX40" s="31"/>
      <c r="BY40" s="31"/>
      <c r="BZ40" s="27"/>
      <c r="CA40" s="79" t="str">
        <f>$D$30</f>
        <v>C6</v>
      </c>
      <c r="CB40" s="79">
        <f>SUM($BH$43+$BH$50+$BH$61+$BH$68+$BF$77)</f>
        <v>0</v>
      </c>
      <c r="CC40" s="79">
        <f>SUM($AZ$43+$AZ$50+$AZ$61+$AZ$68+$AW$77)</f>
        <v>0</v>
      </c>
      <c r="CD40" s="78" t="s">
        <v>20</v>
      </c>
      <c r="CE40" s="79">
        <f>SUM($AW$43+$AW$50+$AW$61+$AW$68+$AZ$77)</f>
        <v>0</v>
      </c>
      <c r="CF40" s="75">
        <f aca="true" t="shared" si="5" ref="CF40:CF45">SUM(CC40-CE40)</f>
        <v>0</v>
      </c>
      <c r="CG40" s="89"/>
      <c r="CH40" s="89"/>
      <c r="CI40" s="89"/>
      <c r="CJ40" s="89"/>
      <c r="CK40" s="89"/>
      <c r="CL40" s="89"/>
      <c r="CM40" s="89"/>
      <c r="CN40" s="27"/>
      <c r="CO40" s="78"/>
      <c r="CP40" s="76"/>
      <c r="CQ40" s="102"/>
      <c r="CR40" s="102"/>
      <c r="CS40" s="103"/>
      <c r="CT40" s="103"/>
      <c r="CU40" s="103"/>
      <c r="CV40" s="103"/>
      <c r="CW40" s="103"/>
      <c r="CX40" s="103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</row>
    <row r="41" spans="2:147" s="26" customFormat="1" ht="15.75" customHeight="1">
      <c r="B41" s="263">
        <f t="shared" si="4"/>
        <v>7</v>
      </c>
      <c r="C41" s="264"/>
      <c r="D41" s="265">
        <v>1</v>
      </c>
      <c r="E41" s="265"/>
      <c r="F41" s="265"/>
      <c r="G41" s="265" t="s">
        <v>31</v>
      </c>
      <c r="H41" s="265"/>
      <c r="I41" s="265"/>
      <c r="J41" s="157">
        <f>J38+$U$11*$X$11+$AL$11</f>
        <v>0.3916666666666666</v>
      </c>
      <c r="K41" s="157"/>
      <c r="L41" s="157"/>
      <c r="M41" s="157"/>
      <c r="N41" s="157"/>
      <c r="O41" s="225" t="str">
        <f>D25</f>
        <v>C1</v>
      </c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6"/>
      <c r="AE41" s="107" t="s">
        <v>21</v>
      </c>
      <c r="AF41" s="227" t="str">
        <f>D26</f>
        <v>C2</v>
      </c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151"/>
      <c r="AX41" s="152"/>
      <c r="AY41" s="107" t="s">
        <v>20</v>
      </c>
      <c r="AZ41" s="168"/>
      <c r="BA41" s="151"/>
      <c r="BB41" s="151"/>
      <c r="BC41" s="206"/>
      <c r="BD41" s="27"/>
      <c r="BE41" s="31"/>
      <c r="BF41" s="79" t="str">
        <f t="shared" si="2"/>
        <v>0</v>
      </c>
      <c r="BG41" s="31" t="s">
        <v>20</v>
      </c>
      <c r="BH41" s="79" t="str">
        <f t="shared" si="3"/>
        <v>0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27"/>
      <c r="BV41" s="27"/>
      <c r="BW41" s="27"/>
      <c r="BX41" s="31"/>
      <c r="BY41" s="31"/>
      <c r="BZ41" s="27"/>
      <c r="CA41" s="79" t="str">
        <f>$D$29</f>
        <v>C5</v>
      </c>
      <c r="CB41" s="79">
        <f>SUM($BF$43+$BH$52+$BH$60+$BH$70+$BF$79)</f>
        <v>0</v>
      </c>
      <c r="CC41" s="79">
        <f>SUM($AW$43+$AZ$52+$AZ$60+$AZ$70+$AW$79)</f>
        <v>0</v>
      </c>
      <c r="CD41" s="78" t="s">
        <v>20</v>
      </c>
      <c r="CE41" s="79">
        <f>SUM($AZ$43+$AW$52+$AW$60+$AW$70+$AZ$79)</f>
        <v>0</v>
      </c>
      <c r="CF41" s="75">
        <f t="shared" si="5"/>
        <v>0</v>
      </c>
      <c r="CG41" s="78"/>
      <c r="CH41" s="88"/>
      <c r="CI41" s="79"/>
      <c r="CJ41" s="78"/>
      <c r="CK41" s="78"/>
      <c r="CL41" s="78"/>
      <c r="CM41" s="78"/>
      <c r="CN41" s="27"/>
      <c r="CO41" s="78"/>
      <c r="CP41" s="76"/>
      <c r="CQ41" s="102"/>
      <c r="CR41" s="102"/>
      <c r="CS41" s="103"/>
      <c r="CT41" s="103"/>
      <c r="CU41" s="103"/>
      <c r="CV41" s="103"/>
      <c r="CW41" s="103"/>
      <c r="CX41" s="103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</row>
    <row r="42" spans="2:147" s="26" customFormat="1" ht="15.75" customHeight="1">
      <c r="B42" s="257">
        <f t="shared" si="4"/>
        <v>8</v>
      </c>
      <c r="C42" s="258"/>
      <c r="D42" s="162">
        <v>2</v>
      </c>
      <c r="E42" s="162"/>
      <c r="F42" s="162"/>
      <c r="G42" s="162" t="s">
        <v>31</v>
      </c>
      <c r="H42" s="162"/>
      <c r="I42" s="162"/>
      <c r="J42" s="157">
        <f>J41</f>
        <v>0.3916666666666666</v>
      </c>
      <c r="K42" s="157"/>
      <c r="L42" s="157"/>
      <c r="M42" s="157"/>
      <c r="N42" s="157"/>
      <c r="O42" s="148" t="str">
        <f>D27</f>
        <v>C3</v>
      </c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58"/>
      <c r="AE42" s="35" t="s">
        <v>21</v>
      </c>
      <c r="AF42" s="147" t="str">
        <f>D28</f>
        <v>C4</v>
      </c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9"/>
      <c r="AX42" s="150"/>
      <c r="AY42" s="35" t="s">
        <v>20</v>
      </c>
      <c r="AZ42" s="167"/>
      <c r="BA42" s="149"/>
      <c r="BB42" s="149"/>
      <c r="BC42" s="207"/>
      <c r="BD42" s="27"/>
      <c r="BE42" s="31"/>
      <c r="BF42" s="79" t="str">
        <f t="shared" si="2"/>
        <v>0</v>
      </c>
      <c r="BG42" s="31" t="s">
        <v>20</v>
      </c>
      <c r="BH42" s="79" t="str">
        <f t="shared" si="3"/>
        <v>0</v>
      </c>
      <c r="BI42" s="31"/>
      <c r="BJ42" s="31"/>
      <c r="BK42" s="24"/>
      <c r="BL42" s="24"/>
      <c r="BM42" s="24"/>
      <c r="BN42" s="24"/>
      <c r="BO42" s="24"/>
      <c r="BP42" s="24"/>
      <c r="BQ42" s="24"/>
      <c r="BR42" s="24"/>
      <c r="BS42" s="24"/>
      <c r="BT42" s="31"/>
      <c r="BU42" s="27"/>
      <c r="BV42" s="27"/>
      <c r="BW42" s="27"/>
      <c r="BX42" s="31"/>
      <c r="BY42" s="31"/>
      <c r="BZ42" s="27"/>
      <c r="CA42" s="79" t="str">
        <f>$D$28</f>
        <v>C4</v>
      </c>
      <c r="CB42" s="79">
        <f>SUM($BH$42+$BH$51+$BH$59+$BF$68+$BH$79)</f>
        <v>0</v>
      </c>
      <c r="CC42" s="79">
        <f>SUM($AZ$42+$AZ$51+$AZ$59+$AW$68+$AZ$79)</f>
        <v>0</v>
      </c>
      <c r="CD42" s="78" t="s">
        <v>20</v>
      </c>
      <c r="CE42" s="79">
        <f>SUM($AW$42+$AW$51+$AW$59+$AZ$68+$AW$79)</f>
        <v>0</v>
      </c>
      <c r="CF42" s="75">
        <f t="shared" si="5"/>
        <v>0</v>
      </c>
      <c r="CG42" s="78"/>
      <c r="CH42" s="79"/>
      <c r="CI42" s="79"/>
      <c r="CJ42" s="78"/>
      <c r="CK42" s="78"/>
      <c r="CL42" s="78"/>
      <c r="CM42" s="75"/>
      <c r="CN42" s="27"/>
      <c r="CO42" s="76"/>
      <c r="CP42" s="76"/>
      <c r="CQ42" s="102"/>
      <c r="CR42" s="102"/>
      <c r="CS42" s="103"/>
      <c r="CT42" s="103"/>
      <c r="CU42" s="103"/>
      <c r="CV42" s="103"/>
      <c r="CW42" s="103"/>
      <c r="CX42" s="103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</row>
    <row r="43" spans="2:147" s="26" customFormat="1" ht="15.75" customHeight="1" thickBot="1">
      <c r="B43" s="270">
        <f t="shared" si="4"/>
        <v>9</v>
      </c>
      <c r="C43" s="271"/>
      <c r="D43" s="221">
        <v>3</v>
      </c>
      <c r="E43" s="221"/>
      <c r="F43" s="221"/>
      <c r="G43" s="221" t="s">
        <v>31</v>
      </c>
      <c r="H43" s="221"/>
      <c r="I43" s="221"/>
      <c r="J43" s="146">
        <f>J42</f>
        <v>0.3916666666666666</v>
      </c>
      <c r="K43" s="146"/>
      <c r="L43" s="146"/>
      <c r="M43" s="146"/>
      <c r="N43" s="146"/>
      <c r="O43" s="217" t="str">
        <f>D29</f>
        <v>C5</v>
      </c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9"/>
      <c r="AE43" s="108" t="s">
        <v>21</v>
      </c>
      <c r="AF43" s="216" t="str">
        <f>D30</f>
        <v>C6</v>
      </c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159"/>
      <c r="AX43" s="160"/>
      <c r="AY43" s="108" t="s">
        <v>20</v>
      </c>
      <c r="AZ43" s="165"/>
      <c r="BA43" s="159"/>
      <c r="BB43" s="159"/>
      <c r="BC43" s="208"/>
      <c r="BD43" s="36"/>
      <c r="BE43" s="31"/>
      <c r="BF43" s="79" t="str">
        <f t="shared" si="2"/>
        <v>0</v>
      </c>
      <c r="BG43" s="31" t="s">
        <v>20</v>
      </c>
      <c r="BH43" s="79" t="str">
        <f t="shared" si="3"/>
        <v>0</v>
      </c>
      <c r="BI43" s="31"/>
      <c r="BJ43" s="31"/>
      <c r="BK43" s="37"/>
      <c r="BL43" s="37"/>
      <c r="BM43" s="38"/>
      <c r="BN43" s="39"/>
      <c r="BO43" s="39"/>
      <c r="BP43" s="40"/>
      <c r="BQ43" s="39"/>
      <c r="BR43" s="41"/>
      <c r="BS43" s="31"/>
      <c r="BT43" s="31"/>
      <c r="BU43" s="27"/>
      <c r="BV43" s="27"/>
      <c r="BW43" s="27"/>
      <c r="BX43" s="31"/>
      <c r="BY43" s="31"/>
      <c r="BZ43" s="27"/>
      <c r="CA43" s="79" t="str">
        <f>$D$27</f>
        <v>C3</v>
      </c>
      <c r="CB43" s="79">
        <f>SUM($BF$42+$BF$52+$BF$61+$BH$69+$BF$78)</f>
        <v>0</v>
      </c>
      <c r="CC43" s="79">
        <f>SUM($AW$42+$AW$52+$AW$61+$AZ$69+$AW$78)</f>
        <v>0</v>
      </c>
      <c r="CD43" s="78" t="s">
        <v>20</v>
      </c>
      <c r="CE43" s="79">
        <f>SUM($AZ$42+$AZ$52+$AZ$61+$AW$69+$AZ$78)</f>
        <v>0</v>
      </c>
      <c r="CF43" s="75">
        <f t="shared" si="5"/>
        <v>0</v>
      </c>
      <c r="CG43" s="78"/>
      <c r="CH43" s="79"/>
      <c r="CI43" s="79"/>
      <c r="CJ43" s="78"/>
      <c r="CK43" s="78"/>
      <c r="CL43" s="78"/>
      <c r="CM43" s="75"/>
      <c r="CN43" s="27"/>
      <c r="CO43" s="76"/>
      <c r="CP43" s="76"/>
      <c r="CQ43" s="102"/>
      <c r="CR43" s="102"/>
      <c r="CS43" s="103"/>
      <c r="CT43" s="103"/>
      <c r="CU43" s="103"/>
      <c r="CV43" s="103"/>
      <c r="CW43" s="103"/>
      <c r="CX43" s="103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</row>
    <row r="44" spans="2:147" s="26" customFormat="1" ht="15.75" customHeight="1">
      <c r="B44" s="254">
        <f t="shared" si="4"/>
        <v>10</v>
      </c>
      <c r="C44" s="255"/>
      <c r="D44" s="256">
        <v>1</v>
      </c>
      <c r="E44" s="256"/>
      <c r="F44" s="256"/>
      <c r="G44" s="256" t="s">
        <v>17</v>
      </c>
      <c r="H44" s="256"/>
      <c r="I44" s="256"/>
      <c r="J44" s="242">
        <f>J43+$U$11*$X$11+$AL$11</f>
        <v>0.3999999999999999</v>
      </c>
      <c r="K44" s="242"/>
      <c r="L44" s="242"/>
      <c r="M44" s="242"/>
      <c r="N44" s="242"/>
      <c r="O44" s="213" t="str">
        <f>$D$17</f>
        <v>A1</v>
      </c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43"/>
      <c r="AE44" s="96" t="s">
        <v>21</v>
      </c>
      <c r="AF44" s="212" t="str">
        <f>$D$22</f>
        <v>A6</v>
      </c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4"/>
      <c r="AX44" s="244"/>
      <c r="AY44" s="96" t="s">
        <v>20</v>
      </c>
      <c r="AZ44" s="218"/>
      <c r="BA44" s="214"/>
      <c r="BB44" s="214"/>
      <c r="BC44" s="215"/>
      <c r="BD44" s="36"/>
      <c r="BE44" s="31"/>
      <c r="BF44" s="79" t="str">
        <f t="shared" si="2"/>
        <v>0</v>
      </c>
      <c r="BG44" s="31" t="s">
        <v>20</v>
      </c>
      <c r="BH44" s="79" t="str">
        <f t="shared" si="3"/>
        <v>0</v>
      </c>
      <c r="BI44" s="31"/>
      <c r="BJ44" s="31"/>
      <c r="BK44" s="37"/>
      <c r="BL44" s="37"/>
      <c r="BM44" s="38"/>
      <c r="BN44" s="39"/>
      <c r="BO44" s="39"/>
      <c r="BP44" s="40"/>
      <c r="BQ44" s="39"/>
      <c r="BR44" s="41"/>
      <c r="BS44" s="31"/>
      <c r="BT44" s="31"/>
      <c r="BU44" s="27"/>
      <c r="BV44" s="27"/>
      <c r="BW44" s="27"/>
      <c r="BX44" s="31"/>
      <c r="BY44" s="31"/>
      <c r="BZ44" s="27"/>
      <c r="CA44" s="79" t="str">
        <f>$D$26</f>
        <v>C2</v>
      </c>
      <c r="CB44" s="79">
        <f>SUM($BH$41+$BF$51+$BF$60+$BF$69+$BH$77)</f>
        <v>0</v>
      </c>
      <c r="CC44" s="79">
        <f>SUM($AZ$41+$AW$51+$AW$60+$AW$69+$AZ$77)</f>
        <v>0</v>
      </c>
      <c r="CD44" s="78" t="s">
        <v>20</v>
      </c>
      <c r="CE44" s="79">
        <f>SUM($AW$41+$AZ$51+$AZ$60+$AZ$69+$AW$77)</f>
        <v>0</v>
      </c>
      <c r="CF44" s="75">
        <f t="shared" si="5"/>
        <v>0</v>
      </c>
      <c r="CG44" s="78"/>
      <c r="CH44" s="79"/>
      <c r="CI44" s="79"/>
      <c r="CJ44" s="78"/>
      <c r="CK44" s="78"/>
      <c r="CL44" s="78"/>
      <c r="CM44" s="75"/>
      <c r="CN44" s="27"/>
      <c r="CO44" s="76"/>
      <c r="CP44" s="76"/>
      <c r="CQ44" s="102"/>
      <c r="CR44" s="102"/>
      <c r="CS44" s="103"/>
      <c r="CT44" s="103"/>
      <c r="CU44" s="103"/>
      <c r="CV44" s="103"/>
      <c r="CW44" s="103"/>
      <c r="CX44" s="103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</row>
    <row r="45" spans="2:147" s="26" customFormat="1" ht="15.75" customHeight="1">
      <c r="B45" s="252">
        <f t="shared" si="4"/>
        <v>11</v>
      </c>
      <c r="C45" s="253"/>
      <c r="D45" s="231">
        <v>2</v>
      </c>
      <c r="E45" s="231"/>
      <c r="F45" s="231"/>
      <c r="G45" s="231" t="s">
        <v>17</v>
      </c>
      <c r="H45" s="231"/>
      <c r="I45" s="231"/>
      <c r="J45" s="210">
        <f>J44</f>
        <v>0.3999999999999999</v>
      </c>
      <c r="K45" s="210"/>
      <c r="L45" s="210"/>
      <c r="M45" s="210"/>
      <c r="N45" s="210"/>
      <c r="O45" s="156" t="str">
        <f>$D$18</f>
        <v>A2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232"/>
      <c r="AE45" s="98" t="s">
        <v>21</v>
      </c>
      <c r="AF45" s="155" t="str">
        <f>$D$20</f>
        <v>A4</v>
      </c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3"/>
      <c r="AX45" s="154"/>
      <c r="AY45" s="98" t="s">
        <v>20</v>
      </c>
      <c r="AZ45" s="220"/>
      <c r="BA45" s="153"/>
      <c r="BB45" s="153"/>
      <c r="BC45" s="241"/>
      <c r="BD45" s="36"/>
      <c r="BE45" s="31"/>
      <c r="BF45" s="79" t="str">
        <f t="shared" si="2"/>
        <v>0</v>
      </c>
      <c r="BG45" s="31" t="s">
        <v>20</v>
      </c>
      <c r="BH45" s="79" t="str">
        <f t="shared" si="3"/>
        <v>0</v>
      </c>
      <c r="BI45" s="31"/>
      <c r="BJ45" s="31"/>
      <c r="BK45" s="37"/>
      <c r="BL45" s="37"/>
      <c r="BM45" s="42"/>
      <c r="BN45" s="39"/>
      <c r="BO45" s="39"/>
      <c r="BP45" s="40"/>
      <c r="BQ45" s="39"/>
      <c r="BR45" s="43"/>
      <c r="BS45" s="31"/>
      <c r="BT45" s="31"/>
      <c r="BU45" s="27"/>
      <c r="BV45" s="27"/>
      <c r="BW45" s="27"/>
      <c r="BX45" s="31"/>
      <c r="BY45" s="31"/>
      <c r="BZ45" s="27"/>
      <c r="CA45" s="79" t="str">
        <f>$D$25</f>
        <v>C1</v>
      </c>
      <c r="CB45" s="79">
        <f>SUM($BF$41+$BF$50+$BF$59+$BF$70+$BH$78)</f>
        <v>0</v>
      </c>
      <c r="CC45" s="79">
        <f>SUM($AW$41+$AW$50+$AW$59+$AW$70+$AZ$78)</f>
        <v>0</v>
      </c>
      <c r="CD45" s="78" t="s">
        <v>20</v>
      </c>
      <c r="CE45" s="79">
        <f>SUM($AZ$41+$AZ$50+$AZ$59+$AZ$70+$AW$78)</f>
        <v>0</v>
      </c>
      <c r="CF45" s="75">
        <f t="shared" si="5"/>
        <v>0</v>
      </c>
      <c r="CG45" s="78"/>
      <c r="CH45" s="79"/>
      <c r="CI45" s="79"/>
      <c r="CJ45" s="78"/>
      <c r="CK45" s="78"/>
      <c r="CL45" s="78"/>
      <c r="CM45" s="75"/>
      <c r="CN45" s="27"/>
      <c r="CO45" s="78"/>
      <c r="CP45" s="76"/>
      <c r="CQ45" s="102"/>
      <c r="CR45" s="102"/>
      <c r="CS45" s="103"/>
      <c r="CT45" s="103"/>
      <c r="CU45" s="103"/>
      <c r="CV45" s="103"/>
      <c r="CW45" s="103"/>
      <c r="CX45" s="103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</row>
    <row r="46" spans="2:147" s="26" customFormat="1" ht="15.75" customHeight="1" thickBot="1">
      <c r="B46" s="259">
        <f t="shared" si="4"/>
        <v>12</v>
      </c>
      <c r="C46" s="260"/>
      <c r="D46" s="222">
        <v>3</v>
      </c>
      <c r="E46" s="222"/>
      <c r="F46" s="222"/>
      <c r="G46" s="222" t="s">
        <v>17</v>
      </c>
      <c r="H46" s="222"/>
      <c r="I46" s="222"/>
      <c r="J46" s="209">
        <f>J45</f>
        <v>0.3999999999999999</v>
      </c>
      <c r="K46" s="209"/>
      <c r="L46" s="209"/>
      <c r="M46" s="209"/>
      <c r="N46" s="209"/>
      <c r="O46" s="196" t="str">
        <f>$D$19</f>
        <v>A3</v>
      </c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211"/>
      <c r="AE46" s="104" t="s">
        <v>21</v>
      </c>
      <c r="AF46" s="195" t="str">
        <f>$D$21</f>
        <v>A5</v>
      </c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83"/>
      <c r="AX46" s="223"/>
      <c r="AY46" s="104" t="s">
        <v>20</v>
      </c>
      <c r="AZ46" s="224"/>
      <c r="BA46" s="183"/>
      <c r="BB46" s="183"/>
      <c r="BC46" s="184"/>
      <c r="BD46" s="36"/>
      <c r="BE46" s="31"/>
      <c r="BF46" s="79" t="str">
        <f t="shared" si="2"/>
        <v>0</v>
      </c>
      <c r="BG46" s="31" t="s">
        <v>20</v>
      </c>
      <c r="BH46" s="79" t="str">
        <f t="shared" si="3"/>
        <v>0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27"/>
      <c r="BV46" s="27"/>
      <c r="BW46" s="27"/>
      <c r="BX46" s="31"/>
      <c r="BY46" s="31"/>
      <c r="BZ46" s="27"/>
      <c r="CA46" s="31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78"/>
      <c r="CP46" s="76"/>
      <c r="CQ46" s="102"/>
      <c r="CR46" s="102"/>
      <c r="CS46" s="103"/>
      <c r="CT46" s="103"/>
      <c r="CU46" s="103"/>
      <c r="CV46" s="103"/>
      <c r="CW46" s="103"/>
      <c r="CX46" s="103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</row>
    <row r="47" spans="2:147" s="26" customFormat="1" ht="15.75" customHeight="1">
      <c r="B47" s="204">
        <f t="shared" si="4"/>
        <v>13</v>
      </c>
      <c r="C47" s="205"/>
      <c r="D47" s="161">
        <v>1</v>
      </c>
      <c r="E47" s="161"/>
      <c r="F47" s="161"/>
      <c r="G47" s="161" t="s">
        <v>23</v>
      </c>
      <c r="H47" s="161"/>
      <c r="I47" s="161"/>
      <c r="J47" s="203">
        <f>J46+$U$11*$X$11+$AL$11</f>
        <v>0.4083333333333332</v>
      </c>
      <c r="K47" s="203"/>
      <c r="L47" s="203"/>
      <c r="M47" s="203"/>
      <c r="N47" s="203"/>
      <c r="O47" s="201" t="str">
        <f>$AG$17</f>
        <v>B1</v>
      </c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2"/>
      <c r="AE47" s="105" t="s">
        <v>21</v>
      </c>
      <c r="AF47" s="245" t="str">
        <f>$AG$22</f>
        <v>B6</v>
      </c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170"/>
      <c r="AX47" s="246"/>
      <c r="AY47" s="105" t="s">
        <v>20</v>
      </c>
      <c r="AZ47" s="169"/>
      <c r="BA47" s="170"/>
      <c r="BB47" s="170"/>
      <c r="BC47" s="238"/>
      <c r="BD47" s="36"/>
      <c r="BE47" s="31"/>
      <c r="BF47" s="79" t="str">
        <f t="shared" si="2"/>
        <v>0</v>
      </c>
      <c r="BG47" s="31" t="s">
        <v>20</v>
      </c>
      <c r="BH47" s="79" t="str">
        <f t="shared" si="3"/>
        <v>0</v>
      </c>
      <c r="BI47" s="31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31"/>
      <c r="BU47" s="27"/>
      <c r="BV47" s="27"/>
      <c r="BW47" s="27"/>
      <c r="BX47" s="31"/>
      <c r="BY47" s="31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76"/>
      <c r="CQ47" s="102"/>
      <c r="CR47" s="102"/>
      <c r="CS47" s="103"/>
      <c r="CT47" s="103"/>
      <c r="CU47" s="103"/>
      <c r="CV47" s="103"/>
      <c r="CW47" s="103"/>
      <c r="CX47" s="103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</row>
    <row r="48" spans="2:147" s="26" customFormat="1" ht="15.75" customHeight="1">
      <c r="B48" s="261">
        <f t="shared" si="4"/>
        <v>14</v>
      </c>
      <c r="C48" s="262"/>
      <c r="D48" s="187">
        <v>2</v>
      </c>
      <c r="E48" s="187"/>
      <c r="F48" s="187"/>
      <c r="G48" s="187" t="s">
        <v>23</v>
      </c>
      <c r="H48" s="187"/>
      <c r="I48" s="187"/>
      <c r="J48" s="203">
        <f>J47</f>
        <v>0.4083333333333332</v>
      </c>
      <c r="K48" s="203"/>
      <c r="L48" s="203"/>
      <c r="M48" s="203"/>
      <c r="N48" s="203"/>
      <c r="O48" s="233" t="str">
        <f>$AG$18</f>
        <v>B2</v>
      </c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4"/>
      <c r="AE48" s="97" t="s">
        <v>21</v>
      </c>
      <c r="AF48" s="235" t="str">
        <f>$AG$20</f>
        <v>B4</v>
      </c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6"/>
      <c r="AX48" s="237"/>
      <c r="AY48" s="97" t="s">
        <v>20</v>
      </c>
      <c r="AZ48" s="239"/>
      <c r="BA48" s="236"/>
      <c r="BB48" s="236"/>
      <c r="BC48" s="240"/>
      <c r="BD48" s="36"/>
      <c r="BE48" s="31"/>
      <c r="BF48" s="79" t="str">
        <f t="shared" si="2"/>
        <v>0</v>
      </c>
      <c r="BG48" s="31" t="s">
        <v>20</v>
      </c>
      <c r="BH48" s="79" t="str">
        <f t="shared" si="3"/>
        <v>0</v>
      </c>
      <c r="BI48" s="31"/>
      <c r="BJ48" s="31"/>
      <c r="BK48" s="37"/>
      <c r="BL48" s="37"/>
      <c r="BM48" s="38"/>
      <c r="BN48" s="39"/>
      <c r="BO48" s="39"/>
      <c r="BP48" s="40"/>
      <c r="BQ48" s="39"/>
      <c r="BR48" s="41"/>
      <c r="BS48" s="31"/>
      <c r="BT48" s="31"/>
      <c r="BU48" s="27"/>
      <c r="BV48" s="27"/>
      <c r="BW48" s="27"/>
      <c r="BX48" s="31"/>
      <c r="BY48" s="31"/>
      <c r="BZ48" s="31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76"/>
      <c r="CQ48" s="102"/>
      <c r="CR48" s="102"/>
      <c r="CS48" s="103"/>
      <c r="CT48" s="103"/>
      <c r="CU48" s="103"/>
      <c r="CV48" s="103"/>
      <c r="CW48" s="103"/>
      <c r="CX48" s="103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</row>
    <row r="49" spans="2:147" s="26" customFormat="1" ht="15.75" customHeight="1" thickBot="1">
      <c r="B49" s="266">
        <f t="shared" si="4"/>
        <v>15</v>
      </c>
      <c r="C49" s="267"/>
      <c r="D49" s="188">
        <v>3</v>
      </c>
      <c r="E49" s="188"/>
      <c r="F49" s="188"/>
      <c r="G49" s="188" t="s">
        <v>23</v>
      </c>
      <c r="H49" s="188"/>
      <c r="I49" s="188"/>
      <c r="J49" s="189">
        <f>J48</f>
        <v>0.4083333333333332</v>
      </c>
      <c r="K49" s="189"/>
      <c r="L49" s="189"/>
      <c r="M49" s="189"/>
      <c r="N49" s="189"/>
      <c r="O49" s="172" t="str">
        <f>$AG$19</f>
        <v>B3</v>
      </c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90"/>
      <c r="AE49" s="106" t="s">
        <v>21</v>
      </c>
      <c r="AF49" s="171" t="str">
        <f>$AG$21</f>
        <v>B5</v>
      </c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63"/>
      <c r="AX49" s="228"/>
      <c r="AY49" s="106" t="s">
        <v>20</v>
      </c>
      <c r="AZ49" s="166"/>
      <c r="BA49" s="163"/>
      <c r="BB49" s="163"/>
      <c r="BC49" s="164"/>
      <c r="BD49" s="36"/>
      <c r="BE49" s="31"/>
      <c r="BF49" s="79" t="str">
        <f t="shared" si="2"/>
        <v>0</v>
      </c>
      <c r="BG49" s="31" t="s">
        <v>20</v>
      </c>
      <c r="BH49" s="79" t="str">
        <f t="shared" si="3"/>
        <v>0</v>
      </c>
      <c r="BI49" s="31"/>
      <c r="BJ49" s="31"/>
      <c r="BK49" s="37"/>
      <c r="BL49" s="37"/>
      <c r="BM49" s="38"/>
      <c r="BN49" s="39"/>
      <c r="BO49" s="39"/>
      <c r="BP49" s="40"/>
      <c r="BQ49" s="39"/>
      <c r="BR49" s="41"/>
      <c r="BS49" s="31"/>
      <c r="BT49" s="31"/>
      <c r="BU49" s="27"/>
      <c r="BV49" s="27"/>
      <c r="BW49" s="27"/>
      <c r="BX49" s="31"/>
      <c r="BY49" s="31"/>
      <c r="BZ49" s="31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76"/>
      <c r="CQ49" s="102"/>
      <c r="CR49" s="102"/>
      <c r="CS49" s="103"/>
      <c r="CT49" s="103"/>
      <c r="CU49" s="103"/>
      <c r="CV49" s="103"/>
      <c r="CW49" s="103"/>
      <c r="CX49" s="103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</row>
    <row r="50" spans="2:147" s="26" customFormat="1" ht="15.75" customHeight="1">
      <c r="B50" s="263">
        <f t="shared" si="4"/>
        <v>16</v>
      </c>
      <c r="C50" s="264"/>
      <c r="D50" s="265">
        <v>1</v>
      </c>
      <c r="E50" s="265"/>
      <c r="F50" s="265"/>
      <c r="G50" s="265" t="s">
        <v>31</v>
      </c>
      <c r="H50" s="265"/>
      <c r="I50" s="265"/>
      <c r="J50" s="157">
        <f>J47+$U$11*$X$11+$AL$11</f>
        <v>0.4166666666666665</v>
      </c>
      <c r="K50" s="157"/>
      <c r="L50" s="157"/>
      <c r="M50" s="157"/>
      <c r="N50" s="157"/>
      <c r="O50" s="225" t="str">
        <f>D25</f>
        <v>C1</v>
      </c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6"/>
      <c r="AE50" s="107" t="s">
        <v>21</v>
      </c>
      <c r="AF50" s="227" t="str">
        <f>D30</f>
        <v>C6</v>
      </c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151"/>
      <c r="AX50" s="152"/>
      <c r="AY50" s="107" t="s">
        <v>20</v>
      </c>
      <c r="AZ50" s="168"/>
      <c r="BA50" s="151"/>
      <c r="BB50" s="151"/>
      <c r="BC50" s="206"/>
      <c r="BD50" s="36"/>
      <c r="BE50" s="31"/>
      <c r="BF50" s="79" t="str">
        <f t="shared" si="2"/>
        <v>0</v>
      </c>
      <c r="BG50" s="31" t="s">
        <v>20</v>
      </c>
      <c r="BH50" s="79" t="str">
        <f t="shared" si="3"/>
        <v>0</v>
      </c>
      <c r="BI50" s="31"/>
      <c r="BJ50" s="31"/>
      <c r="BK50" s="37"/>
      <c r="BL50" s="37"/>
      <c r="BM50" s="38"/>
      <c r="BN50" s="39"/>
      <c r="BO50" s="39"/>
      <c r="BP50" s="40"/>
      <c r="BQ50" s="39"/>
      <c r="BR50" s="41"/>
      <c r="BS50" s="31"/>
      <c r="BT50" s="31"/>
      <c r="BU50" s="27"/>
      <c r="BV50" s="27"/>
      <c r="BW50" s="27"/>
      <c r="BX50" s="31"/>
      <c r="BY50" s="31"/>
      <c r="BZ50" s="31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76"/>
      <c r="CQ50" s="102"/>
      <c r="CR50" s="102"/>
      <c r="CS50" s="103"/>
      <c r="CT50" s="103"/>
      <c r="CU50" s="103"/>
      <c r="CV50" s="103"/>
      <c r="CW50" s="103"/>
      <c r="CX50" s="103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</row>
    <row r="51" spans="2:147" s="26" customFormat="1" ht="15.75" customHeight="1">
      <c r="B51" s="257">
        <f t="shared" si="4"/>
        <v>17</v>
      </c>
      <c r="C51" s="258"/>
      <c r="D51" s="162">
        <v>2</v>
      </c>
      <c r="E51" s="162"/>
      <c r="F51" s="162"/>
      <c r="G51" s="162" t="s">
        <v>31</v>
      </c>
      <c r="H51" s="162"/>
      <c r="I51" s="162"/>
      <c r="J51" s="157">
        <f>J50</f>
        <v>0.4166666666666665</v>
      </c>
      <c r="K51" s="157"/>
      <c r="L51" s="157"/>
      <c r="M51" s="157"/>
      <c r="N51" s="157"/>
      <c r="O51" s="148" t="str">
        <f>D26</f>
        <v>C2</v>
      </c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58"/>
      <c r="AE51" s="35" t="s">
        <v>21</v>
      </c>
      <c r="AF51" s="147" t="str">
        <f>D28</f>
        <v>C4</v>
      </c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9"/>
      <c r="AX51" s="150"/>
      <c r="AY51" s="35" t="s">
        <v>20</v>
      </c>
      <c r="AZ51" s="167"/>
      <c r="BA51" s="149"/>
      <c r="BB51" s="149"/>
      <c r="BC51" s="207"/>
      <c r="BD51" s="36"/>
      <c r="BE51" s="31"/>
      <c r="BF51" s="79" t="str">
        <f t="shared" si="2"/>
        <v>0</v>
      </c>
      <c r="BG51" s="31" t="s">
        <v>20</v>
      </c>
      <c r="BH51" s="79" t="str">
        <f t="shared" si="3"/>
        <v>0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27"/>
      <c r="BV51" s="27"/>
      <c r="BW51" s="27"/>
      <c r="BX51" s="31"/>
      <c r="BY51" s="31"/>
      <c r="BZ51" s="31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76"/>
      <c r="CQ51" s="102"/>
      <c r="CR51" s="102"/>
      <c r="CS51" s="103"/>
      <c r="CT51" s="103"/>
      <c r="CU51" s="103"/>
      <c r="CV51" s="103"/>
      <c r="CW51" s="103"/>
      <c r="CX51" s="103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</row>
    <row r="52" spans="2:121" ht="15.75" customHeight="1" thickBot="1">
      <c r="B52" s="270">
        <f t="shared" si="4"/>
        <v>18</v>
      </c>
      <c r="C52" s="271"/>
      <c r="D52" s="221">
        <v>3</v>
      </c>
      <c r="E52" s="221"/>
      <c r="F52" s="221"/>
      <c r="G52" s="221" t="s">
        <v>31</v>
      </c>
      <c r="H52" s="221"/>
      <c r="I52" s="221"/>
      <c r="J52" s="146">
        <f>J51</f>
        <v>0.4166666666666665</v>
      </c>
      <c r="K52" s="146"/>
      <c r="L52" s="146"/>
      <c r="M52" s="146"/>
      <c r="N52" s="146"/>
      <c r="O52" s="217" t="str">
        <f>D27</f>
        <v>C3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9"/>
      <c r="AE52" s="108" t="s">
        <v>21</v>
      </c>
      <c r="AF52" s="216" t="str">
        <f>D29</f>
        <v>C5</v>
      </c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159"/>
      <c r="AX52" s="160"/>
      <c r="AY52" s="108" t="s">
        <v>20</v>
      </c>
      <c r="AZ52" s="165"/>
      <c r="BA52" s="159"/>
      <c r="BB52" s="159"/>
      <c r="BC52" s="208"/>
      <c r="BD52" s="44"/>
      <c r="BE52" s="24"/>
      <c r="BF52" s="79" t="str">
        <f t="shared" si="2"/>
        <v>0</v>
      </c>
      <c r="BG52" s="31" t="s">
        <v>20</v>
      </c>
      <c r="BH52" s="79" t="str">
        <f t="shared" si="3"/>
        <v>0</v>
      </c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Q52" s="99"/>
      <c r="CR52" s="99"/>
      <c r="CS52" s="100"/>
      <c r="CT52" s="100"/>
      <c r="CU52" s="100"/>
      <c r="CV52" s="100"/>
      <c r="CW52" s="100"/>
      <c r="CX52" s="100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2:121" ht="15.75" customHeight="1">
      <c r="B53" s="254">
        <f t="shared" si="4"/>
        <v>19</v>
      </c>
      <c r="C53" s="255"/>
      <c r="D53" s="256">
        <v>1</v>
      </c>
      <c r="E53" s="256"/>
      <c r="F53" s="256"/>
      <c r="G53" s="256" t="s">
        <v>17</v>
      </c>
      <c r="H53" s="256"/>
      <c r="I53" s="256"/>
      <c r="J53" s="242">
        <f>J52+$U$11*$X$11+$AL$11</f>
        <v>0.4249999999999998</v>
      </c>
      <c r="K53" s="242"/>
      <c r="L53" s="242"/>
      <c r="M53" s="242"/>
      <c r="N53" s="242"/>
      <c r="O53" s="213" t="str">
        <f>D17</f>
        <v>A1</v>
      </c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43"/>
      <c r="AE53" s="96" t="s">
        <v>21</v>
      </c>
      <c r="AF53" s="212" t="str">
        <f>$D$20</f>
        <v>A4</v>
      </c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4"/>
      <c r="AX53" s="244"/>
      <c r="AY53" s="96" t="s">
        <v>20</v>
      </c>
      <c r="AZ53" s="218"/>
      <c r="BA53" s="214"/>
      <c r="BB53" s="214"/>
      <c r="BC53" s="215"/>
      <c r="BD53" s="44"/>
      <c r="BE53" s="24"/>
      <c r="BF53" s="79" t="str">
        <f t="shared" si="2"/>
        <v>0</v>
      </c>
      <c r="BG53" s="31" t="s">
        <v>20</v>
      </c>
      <c r="BH53" s="79" t="str">
        <f t="shared" si="3"/>
        <v>0</v>
      </c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G53" s="78"/>
      <c r="CH53" s="78"/>
      <c r="CI53" s="76"/>
      <c r="CQ53" s="99"/>
      <c r="CR53" s="99"/>
      <c r="CS53" s="100"/>
      <c r="CT53" s="100"/>
      <c r="CU53" s="100"/>
      <c r="CV53" s="100"/>
      <c r="CW53" s="100"/>
      <c r="CX53" s="100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2:121" ht="15.75" customHeight="1">
      <c r="B54" s="252">
        <f t="shared" si="4"/>
        <v>20</v>
      </c>
      <c r="C54" s="253"/>
      <c r="D54" s="231">
        <v>2</v>
      </c>
      <c r="E54" s="231"/>
      <c r="F54" s="231"/>
      <c r="G54" s="231" t="s">
        <v>17</v>
      </c>
      <c r="H54" s="231"/>
      <c r="I54" s="231"/>
      <c r="J54" s="210">
        <f>J53</f>
        <v>0.4249999999999998</v>
      </c>
      <c r="K54" s="210"/>
      <c r="L54" s="210"/>
      <c r="M54" s="210"/>
      <c r="N54" s="210"/>
      <c r="O54" s="229" t="str">
        <f>$D$18</f>
        <v>A2</v>
      </c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30"/>
      <c r="AE54" s="98" t="s">
        <v>21</v>
      </c>
      <c r="AF54" s="155" t="str">
        <f>$D$21</f>
        <v>A5</v>
      </c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3"/>
      <c r="AX54" s="154"/>
      <c r="AY54" s="98" t="s">
        <v>20</v>
      </c>
      <c r="AZ54" s="220"/>
      <c r="BA54" s="153"/>
      <c r="BB54" s="153"/>
      <c r="BC54" s="241"/>
      <c r="BD54" s="44"/>
      <c r="BE54" s="24"/>
      <c r="BF54" s="79" t="str">
        <f t="shared" si="2"/>
        <v>0</v>
      </c>
      <c r="BG54" s="31" t="s">
        <v>20</v>
      </c>
      <c r="BH54" s="79" t="str">
        <f t="shared" si="3"/>
        <v>0</v>
      </c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81"/>
      <c r="CB54" s="78"/>
      <c r="CC54" s="78"/>
      <c r="CD54" s="78"/>
      <c r="CF54" s="78"/>
      <c r="CH54" s="76"/>
      <c r="CI54" s="76"/>
      <c r="CQ54" s="99"/>
      <c r="CR54" s="99"/>
      <c r="CS54" s="100"/>
      <c r="CT54" s="100"/>
      <c r="CU54" s="100"/>
      <c r="CV54" s="100"/>
      <c r="CW54" s="100"/>
      <c r="CX54" s="100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2:121" ht="15.75" customHeight="1" thickBot="1">
      <c r="B55" s="259">
        <f t="shared" si="4"/>
        <v>21</v>
      </c>
      <c r="C55" s="260"/>
      <c r="D55" s="222">
        <v>3</v>
      </c>
      <c r="E55" s="222"/>
      <c r="F55" s="222"/>
      <c r="G55" s="222" t="s">
        <v>17</v>
      </c>
      <c r="H55" s="222"/>
      <c r="I55" s="222"/>
      <c r="J55" s="209">
        <f>J54</f>
        <v>0.4249999999999998</v>
      </c>
      <c r="K55" s="209"/>
      <c r="L55" s="209"/>
      <c r="M55" s="209"/>
      <c r="N55" s="209"/>
      <c r="O55" s="196" t="str">
        <f>$D$19</f>
        <v>A3</v>
      </c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211"/>
      <c r="AE55" s="104" t="s">
        <v>21</v>
      </c>
      <c r="AF55" s="195" t="str">
        <f>$D$22</f>
        <v>A6</v>
      </c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83"/>
      <c r="AX55" s="223"/>
      <c r="AY55" s="104" t="s">
        <v>20</v>
      </c>
      <c r="AZ55" s="224"/>
      <c r="BA55" s="183"/>
      <c r="BB55" s="183"/>
      <c r="BC55" s="184"/>
      <c r="BD55" s="21"/>
      <c r="BE55" s="24"/>
      <c r="BF55" s="79" t="str">
        <f t="shared" si="2"/>
        <v>0</v>
      </c>
      <c r="BG55" s="31" t="s">
        <v>20</v>
      </c>
      <c r="BH55" s="79" t="str">
        <f t="shared" si="3"/>
        <v>0</v>
      </c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B55" s="78"/>
      <c r="CC55" s="80"/>
      <c r="CF55" s="78"/>
      <c r="CH55" s="76"/>
      <c r="CI55" s="76"/>
      <c r="CQ55" s="99"/>
      <c r="CR55" s="99"/>
      <c r="CS55" s="100"/>
      <c r="CT55" s="100"/>
      <c r="CU55" s="100"/>
      <c r="CV55" s="100"/>
      <c r="CW55" s="100"/>
      <c r="CX55" s="100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2:121" ht="15.75" customHeight="1">
      <c r="B56" s="204">
        <f t="shared" si="4"/>
        <v>22</v>
      </c>
      <c r="C56" s="205"/>
      <c r="D56" s="161">
        <v>1</v>
      </c>
      <c r="E56" s="161"/>
      <c r="F56" s="161"/>
      <c r="G56" s="161" t="s">
        <v>23</v>
      </c>
      <c r="H56" s="161"/>
      <c r="I56" s="161"/>
      <c r="J56" s="203">
        <f>J55+$U$11*$X$11+$AL$11</f>
        <v>0.4333333333333331</v>
      </c>
      <c r="K56" s="203"/>
      <c r="L56" s="203"/>
      <c r="M56" s="203"/>
      <c r="N56" s="203"/>
      <c r="O56" s="201" t="str">
        <f>$AG$17</f>
        <v>B1</v>
      </c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2"/>
      <c r="AE56" s="105" t="s">
        <v>21</v>
      </c>
      <c r="AF56" s="245" t="str">
        <f>$AG$20</f>
        <v>B4</v>
      </c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170"/>
      <c r="AX56" s="246"/>
      <c r="AY56" s="105" t="s">
        <v>20</v>
      </c>
      <c r="AZ56" s="169"/>
      <c r="BA56" s="170"/>
      <c r="BB56" s="170"/>
      <c r="BC56" s="238"/>
      <c r="BD56" s="21"/>
      <c r="BE56" s="24"/>
      <c r="BF56" s="79" t="str">
        <f t="shared" si="2"/>
        <v>0</v>
      </c>
      <c r="BG56" s="31" t="s">
        <v>20</v>
      </c>
      <c r="BH56" s="79" t="str">
        <f t="shared" si="3"/>
        <v>0</v>
      </c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B56" s="78"/>
      <c r="CC56" s="80"/>
      <c r="CH56" s="76"/>
      <c r="CQ56" s="99"/>
      <c r="CR56" s="99"/>
      <c r="CS56" s="100"/>
      <c r="CT56" s="100"/>
      <c r="CU56" s="100"/>
      <c r="CV56" s="100"/>
      <c r="CW56" s="100"/>
      <c r="CX56" s="100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2:121" ht="15.75" customHeight="1">
      <c r="B57" s="261">
        <f t="shared" si="4"/>
        <v>23</v>
      </c>
      <c r="C57" s="262"/>
      <c r="D57" s="187">
        <v>2</v>
      </c>
      <c r="E57" s="187"/>
      <c r="F57" s="187"/>
      <c r="G57" s="187" t="s">
        <v>23</v>
      </c>
      <c r="H57" s="187"/>
      <c r="I57" s="187"/>
      <c r="J57" s="203">
        <f>J56</f>
        <v>0.4333333333333331</v>
      </c>
      <c r="K57" s="203"/>
      <c r="L57" s="203"/>
      <c r="M57" s="203"/>
      <c r="N57" s="203"/>
      <c r="O57" s="275" t="str">
        <f>$AG$18</f>
        <v>B2</v>
      </c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6"/>
      <c r="AE57" s="97" t="s">
        <v>21</v>
      </c>
      <c r="AF57" s="235" t="str">
        <f>$AG$21</f>
        <v>B5</v>
      </c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6"/>
      <c r="AX57" s="237"/>
      <c r="AY57" s="97" t="s">
        <v>20</v>
      </c>
      <c r="AZ57" s="239"/>
      <c r="BA57" s="236"/>
      <c r="BB57" s="236"/>
      <c r="BC57" s="240"/>
      <c r="BD57" s="21"/>
      <c r="BE57" s="24"/>
      <c r="BF57" s="79" t="str">
        <f t="shared" si="2"/>
        <v>0</v>
      </c>
      <c r="BG57" s="31" t="s">
        <v>20</v>
      </c>
      <c r="BH57" s="79" t="str">
        <f t="shared" si="3"/>
        <v>0</v>
      </c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B57" s="78"/>
      <c r="CC57" s="80"/>
      <c r="CH57" s="76"/>
      <c r="CQ57" s="99"/>
      <c r="CR57" s="99"/>
      <c r="CS57" s="100"/>
      <c r="CT57" s="100"/>
      <c r="CU57" s="100"/>
      <c r="CV57" s="100"/>
      <c r="CW57" s="100"/>
      <c r="CX57" s="100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2:121" ht="15.75" customHeight="1" thickBot="1">
      <c r="B58" s="266">
        <f t="shared" si="4"/>
        <v>24</v>
      </c>
      <c r="C58" s="267"/>
      <c r="D58" s="188">
        <v>3</v>
      </c>
      <c r="E58" s="188"/>
      <c r="F58" s="188"/>
      <c r="G58" s="188" t="s">
        <v>23</v>
      </c>
      <c r="H58" s="188"/>
      <c r="I58" s="188"/>
      <c r="J58" s="189">
        <f>J57</f>
        <v>0.4333333333333331</v>
      </c>
      <c r="K58" s="189"/>
      <c r="L58" s="189"/>
      <c r="M58" s="189"/>
      <c r="N58" s="189"/>
      <c r="O58" s="172" t="str">
        <f>$AG$19</f>
        <v>B3</v>
      </c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90"/>
      <c r="AE58" s="106" t="s">
        <v>21</v>
      </c>
      <c r="AF58" s="171" t="str">
        <f>$AG$22</f>
        <v>B6</v>
      </c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63"/>
      <c r="AX58" s="228"/>
      <c r="AY58" s="106" t="s">
        <v>20</v>
      </c>
      <c r="AZ58" s="166"/>
      <c r="BA58" s="163"/>
      <c r="BB58" s="163"/>
      <c r="BC58" s="164"/>
      <c r="BD58" s="21"/>
      <c r="BE58" s="24"/>
      <c r="BF58" s="79" t="str">
        <f t="shared" si="2"/>
        <v>0</v>
      </c>
      <c r="BG58" s="31" t="s">
        <v>20</v>
      </c>
      <c r="BH58" s="79" t="str">
        <f t="shared" si="3"/>
        <v>0</v>
      </c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81"/>
      <c r="CB58" s="78"/>
      <c r="CC58" s="80"/>
      <c r="CH58" s="76"/>
      <c r="CQ58" s="99"/>
      <c r="CR58" s="99"/>
      <c r="CS58" s="100"/>
      <c r="CT58" s="100"/>
      <c r="CU58" s="100"/>
      <c r="CV58" s="100"/>
      <c r="CW58" s="100"/>
      <c r="CX58" s="100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2:121" ht="15.75" customHeight="1">
      <c r="B59" s="263">
        <f t="shared" si="4"/>
        <v>25</v>
      </c>
      <c r="C59" s="264"/>
      <c r="D59" s="265">
        <v>1</v>
      </c>
      <c r="E59" s="265"/>
      <c r="F59" s="265"/>
      <c r="G59" s="265" t="s">
        <v>31</v>
      </c>
      <c r="H59" s="265"/>
      <c r="I59" s="265"/>
      <c r="J59" s="157">
        <f>J56+$U$11*$X$11+$AL$11</f>
        <v>0.44166666666666643</v>
      </c>
      <c r="K59" s="157"/>
      <c r="L59" s="157"/>
      <c r="M59" s="157"/>
      <c r="N59" s="157"/>
      <c r="O59" s="268" t="str">
        <f>D25</f>
        <v>C1</v>
      </c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9"/>
      <c r="AE59" s="107" t="s">
        <v>21</v>
      </c>
      <c r="AF59" s="227" t="str">
        <f>D28</f>
        <v>C4</v>
      </c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151"/>
      <c r="AX59" s="152"/>
      <c r="AY59" s="107" t="s">
        <v>20</v>
      </c>
      <c r="AZ59" s="168"/>
      <c r="BA59" s="151"/>
      <c r="BB59" s="151"/>
      <c r="BC59" s="206"/>
      <c r="BD59" s="21"/>
      <c r="BE59" s="24"/>
      <c r="BF59" s="79" t="str">
        <f t="shared" si="2"/>
        <v>0</v>
      </c>
      <c r="BG59" s="31" t="s">
        <v>20</v>
      </c>
      <c r="BH59" s="79" t="str">
        <f t="shared" si="3"/>
        <v>0</v>
      </c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81"/>
      <c r="CB59" s="81"/>
      <c r="CC59" s="81"/>
      <c r="CD59" s="81"/>
      <c r="CE59" s="81"/>
      <c r="CF59" s="81"/>
      <c r="CG59" s="81"/>
      <c r="CH59" s="81"/>
      <c r="CQ59" s="99"/>
      <c r="CR59" s="99"/>
      <c r="CS59" s="100"/>
      <c r="CT59" s="100"/>
      <c r="CU59" s="100"/>
      <c r="CV59" s="100"/>
      <c r="CW59" s="100"/>
      <c r="CX59" s="100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2:121" ht="15.75" customHeight="1">
      <c r="B60" s="257">
        <f t="shared" si="4"/>
        <v>26</v>
      </c>
      <c r="C60" s="258"/>
      <c r="D60" s="162">
        <v>2</v>
      </c>
      <c r="E60" s="162"/>
      <c r="F60" s="162"/>
      <c r="G60" s="162" t="s">
        <v>31</v>
      </c>
      <c r="H60" s="162"/>
      <c r="I60" s="162"/>
      <c r="J60" s="157">
        <f>J59</f>
        <v>0.44166666666666643</v>
      </c>
      <c r="K60" s="157"/>
      <c r="L60" s="157"/>
      <c r="M60" s="157"/>
      <c r="N60" s="157"/>
      <c r="O60" s="148" t="str">
        <f>D26</f>
        <v>C2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58"/>
      <c r="AE60" s="35" t="s">
        <v>21</v>
      </c>
      <c r="AF60" s="227" t="str">
        <f>D29</f>
        <v>C5</v>
      </c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149"/>
      <c r="AX60" s="150"/>
      <c r="AY60" s="35" t="s">
        <v>20</v>
      </c>
      <c r="AZ60" s="167"/>
      <c r="BA60" s="149"/>
      <c r="BB60" s="149"/>
      <c r="BC60" s="207"/>
      <c r="BD60" s="21"/>
      <c r="BE60" s="24"/>
      <c r="BF60" s="79" t="str">
        <f t="shared" si="2"/>
        <v>0</v>
      </c>
      <c r="BG60" s="31" t="s">
        <v>20</v>
      </c>
      <c r="BH60" s="79" t="str">
        <f t="shared" si="3"/>
        <v>0</v>
      </c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81"/>
      <c r="CB60" s="81"/>
      <c r="CC60" s="81"/>
      <c r="CD60" s="81"/>
      <c r="CE60" s="81"/>
      <c r="CF60" s="81"/>
      <c r="CG60" s="81"/>
      <c r="CH60" s="81"/>
      <c r="CQ60" s="99"/>
      <c r="CR60" s="99"/>
      <c r="CS60" s="100"/>
      <c r="CT60" s="100"/>
      <c r="CU60" s="100"/>
      <c r="CV60" s="100"/>
      <c r="CW60" s="100"/>
      <c r="CX60" s="100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2:121" ht="15.75" customHeight="1" thickBot="1">
      <c r="B61" s="270">
        <f t="shared" si="4"/>
        <v>27</v>
      </c>
      <c r="C61" s="271"/>
      <c r="D61" s="221">
        <v>3</v>
      </c>
      <c r="E61" s="221"/>
      <c r="F61" s="221"/>
      <c r="G61" s="221" t="s">
        <v>31</v>
      </c>
      <c r="H61" s="221"/>
      <c r="I61" s="221"/>
      <c r="J61" s="146">
        <f>J60</f>
        <v>0.44166666666666643</v>
      </c>
      <c r="K61" s="146"/>
      <c r="L61" s="146"/>
      <c r="M61" s="146"/>
      <c r="N61" s="146"/>
      <c r="O61" s="148" t="str">
        <f>D27</f>
        <v>C3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58"/>
      <c r="AE61" s="108" t="s">
        <v>21</v>
      </c>
      <c r="AF61" s="227" t="str">
        <f>D30</f>
        <v>C6</v>
      </c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159"/>
      <c r="AX61" s="160"/>
      <c r="AY61" s="108" t="s">
        <v>20</v>
      </c>
      <c r="AZ61" s="165"/>
      <c r="BA61" s="159"/>
      <c r="BB61" s="159"/>
      <c r="BC61" s="208"/>
      <c r="BD61" s="21"/>
      <c r="BE61" s="24"/>
      <c r="BF61" s="79" t="str">
        <f t="shared" si="2"/>
        <v>0</v>
      </c>
      <c r="BG61" s="31" t="s">
        <v>20</v>
      </c>
      <c r="BH61" s="79" t="str">
        <f t="shared" si="3"/>
        <v>0</v>
      </c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81"/>
      <c r="CB61" s="81"/>
      <c r="CC61" s="81"/>
      <c r="CD61" s="81"/>
      <c r="CE61" s="81"/>
      <c r="CF61" s="81"/>
      <c r="CG61" s="81"/>
      <c r="CH61" s="81"/>
      <c r="CQ61" s="99"/>
      <c r="CR61" s="99"/>
      <c r="CS61" s="100"/>
      <c r="CT61" s="100"/>
      <c r="CU61" s="100"/>
      <c r="CV61" s="100"/>
      <c r="CW61" s="100"/>
      <c r="CX61" s="100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2:121" ht="15.75" customHeight="1">
      <c r="B62" s="254">
        <f t="shared" si="4"/>
        <v>28</v>
      </c>
      <c r="C62" s="255"/>
      <c r="D62" s="256">
        <v>1</v>
      </c>
      <c r="E62" s="256"/>
      <c r="F62" s="256"/>
      <c r="G62" s="256" t="s">
        <v>17</v>
      </c>
      <c r="H62" s="256"/>
      <c r="I62" s="256"/>
      <c r="J62" s="242">
        <f>J61+$U$11*$X$11+$AL$11</f>
        <v>0.44999999999999973</v>
      </c>
      <c r="K62" s="242"/>
      <c r="L62" s="242"/>
      <c r="M62" s="242"/>
      <c r="N62" s="242"/>
      <c r="O62" s="213" t="str">
        <f>$D$20</f>
        <v>A4</v>
      </c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43"/>
      <c r="AE62" s="96" t="s">
        <v>21</v>
      </c>
      <c r="AF62" s="212" t="str">
        <f>$D$22</f>
        <v>A6</v>
      </c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4"/>
      <c r="AX62" s="244"/>
      <c r="AY62" s="96" t="s">
        <v>20</v>
      </c>
      <c r="AZ62" s="218"/>
      <c r="BA62" s="214"/>
      <c r="BB62" s="214"/>
      <c r="BC62" s="215"/>
      <c r="BD62" s="21"/>
      <c r="BE62" s="24"/>
      <c r="BF62" s="79" t="str">
        <f t="shared" si="2"/>
        <v>0</v>
      </c>
      <c r="BG62" s="31" t="s">
        <v>20</v>
      </c>
      <c r="BH62" s="79" t="str">
        <f t="shared" si="3"/>
        <v>0</v>
      </c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81"/>
      <c r="CB62" s="81"/>
      <c r="CC62" s="81"/>
      <c r="CD62" s="81"/>
      <c r="CE62" s="81"/>
      <c r="CF62" s="81"/>
      <c r="CG62" s="81"/>
      <c r="CH62" s="81"/>
      <c r="CQ62" s="99"/>
      <c r="CR62" s="99"/>
      <c r="CS62" s="100"/>
      <c r="CT62" s="100"/>
      <c r="CU62" s="100"/>
      <c r="CV62" s="100"/>
      <c r="CW62" s="100"/>
      <c r="CX62" s="100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2:121" ht="15.75" customHeight="1">
      <c r="B63" s="252">
        <f t="shared" si="4"/>
        <v>29</v>
      </c>
      <c r="C63" s="253"/>
      <c r="D63" s="231">
        <v>2</v>
      </c>
      <c r="E63" s="231"/>
      <c r="F63" s="231"/>
      <c r="G63" s="231" t="s">
        <v>17</v>
      </c>
      <c r="H63" s="231"/>
      <c r="I63" s="231"/>
      <c r="J63" s="210">
        <f>J62</f>
        <v>0.44999999999999973</v>
      </c>
      <c r="K63" s="210"/>
      <c r="L63" s="210"/>
      <c r="M63" s="210"/>
      <c r="N63" s="210"/>
      <c r="O63" s="156" t="str">
        <f>$D$18</f>
        <v>A2</v>
      </c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232"/>
      <c r="AE63" s="98" t="s">
        <v>21</v>
      </c>
      <c r="AF63" s="289" t="str">
        <f>$D$19</f>
        <v>A3</v>
      </c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153"/>
      <c r="AX63" s="154"/>
      <c r="AY63" s="98" t="s">
        <v>20</v>
      </c>
      <c r="AZ63" s="220"/>
      <c r="BA63" s="153"/>
      <c r="BB63" s="153"/>
      <c r="BC63" s="241"/>
      <c r="BD63" s="21"/>
      <c r="BE63" s="24"/>
      <c r="BF63" s="79" t="str">
        <f aca="true" t="shared" si="6" ref="BF63:BF79">IF(ISBLANK(AZ63),"0",IF(AW63&gt;AZ63,3,IF(AW63=AZ63,1,0)))</f>
        <v>0</v>
      </c>
      <c r="BG63" s="31" t="s">
        <v>20</v>
      </c>
      <c r="BH63" s="79" t="str">
        <f aca="true" t="shared" si="7" ref="BH63:BH79">IF(ISBLANK(AZ63),"0",IF(AZ63&gt;AW63,3,IF(AZ63=AW63,1,0)))</f>
        <v>0</v>
      </c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79" t="str">
        <f>IF(ISBLANK(AZ63),"0",IF(AW63&gt;AZ63,3,IF(AW63=AZ63,1,0)))</f>
        <v>0</v>
      </c>
      <c r="BV63" s="31" t="s">
        <v>20</v>
      </c>
      <c r="BW63" s="79" t="str">
        <f>IF(ISBLANK(AZ63),"0",IF(AZ63&gt;AW63,3,IF(AZ63=AW63,1,0)))</f>
        <v>0</v>
      </c>
      <c r="BX63" s="24"/>
      <c r="BY63" s="24"/>
      <c r="BZ63" s="24"/>
      <c r="CA63" s="81"/>
      <c r="CB63" s="81"/>
      <c r="CC63" s="81"/>
      <c r="CD63" s="81"/>
      <c r="CE63" s="81"/>
      <c r="CF63" s="81"/>
      <c r="CG63" s="81"/>
      <c r="CH63" s="81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</row>
    <row r="64" spans="2:121" ht="15.75" customHeight="1" thickBot="1">
      <c r="B64" s="259">
        <f t="shared" si="4"/>
        <v>30</v>
      </c>
      <c r="C64" s="260"/>
      <c r="D64" s="222">
        <v>3</v>
      </c>
      <c r="E64" s="222"/>
      <c r="F64" s="222"/>
      <c r="G64" s="222" t="s">
        <v>17</v>
      </c>
      <c r="H64" s="222"/>
      <c r="I64" s="222"/>
      <c r="J64" s="209">
        <f>J63</f>
        <v>0.44999999999999973</v>
      </c>
      <c r="K64" s="209"/>
      <c r="L64" s="209"/>
      <c r="M64" s="209"/>
      <c r="N64" s="209"/>
      <c r="O64" s="196" t="str">
        <f>$D$17</f>
        <v>A1</v>
      </c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211"/>
      <c r="AE64" s="104" t="s">
        <v>21</v>
      </c>
      <c r="AF64" s="195" t="str">
        <f>$D$21</f>
        <v>A5</v>
      </c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83"/>
      <c r="AX64" s="223"/>
      <c r="AY64" s="104" t="s">
        <v>20</v>
      </c>
      <c r="AZ64" s="224"/>
      <c r="BA64" s="183"/>
      <c r="BB64" s="183"/>
      <c r="BC64" s="184"/>
      <c r="BD64" s="21"/>
      <c r="BE64" s="24"/>
      <c r="BF64" s="79" t="str">
        <f t="shared" si="6"/>
        <v>0</v>
      </c>
      <c r="BG64" s="31" t="s">
        <v>20</v>
      </c>
      <c r="BH64" s="79" t="str">
        <f t="shared" si="7"/>
        <v>0</v>
      </c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79" t="str">
        <f>IF(ISBLANK(AZ64),"0",IF(AW64&gt;AZ64,3,IF(AW64=AZ64,1,0)))</f>
        <v>0</v>
      </c>
      <c r="BV64" s="31" t="s">
        <v>20</v>
      </c>
      <c r="BW64" s="79" t="str">
        <f>IF(ISBLANK(AZ64),"0",IF(AZ64&gt;AW64,3,IF(AZ64=AW64,1,0)))</f>
        <v>0</v>
      </c>
      <c r="BX64" s="24"/>
      <c r="BY64" s="24"/>
      <c r="BZ64" s="24"/>
      <c r="CA64" s="81"/>
      <c r="CB64" s="81"/>
      <c r="CC64" s="81"/>
      <c r="CD64" s="81"/>
      <c r="CE64" s="81"/>
      <c r="CF64" s="81"/>
      <c r="CG64" s="81"/>
      <c r="CH64" s="81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</row>
    <row r="65" spans="2:121" ht="15.75" customHeight="1">
      <c r="B65" s="204">
        <f t="shared" si="4"/>
        <v>31</v>
      </c>
      <c r="C65" s="205"/>
      <c r="D65" s="161">
        <v>1</v>
      </c>
      <c r="E65" s="161"/>
      <c r="F65" s="161"/>
      <c r="G65" s="161" t="s">
        <v>23</v>
      </c>
      <c r="H65" s="161"/>
      <c r="I65" s="161"/>
      <c r="J65" s="203">
        <f>J64+$U$11*$X$11+$AL$11</f>
        <v>0.45833333333333304</v>
      </c>
      <c r="K65" s="203"/>
      <c r="L65" s="203"/>
      <c r="M65" s="203"/>
      <c r="N65" s="203"/>
      <c r="O65" s="201" t="str">
        <f>$AG$20</f>
        <v>B4</v>
      </c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2"/>
      <c r="AE65" s="105" t="s">
        <v>21</v>
      </c>
      <c r="AF65" s="245" t="str">
        <f>$AG$22</f>
        <v>B6</v>
      </c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170"/>
      <c r="AX65" s="246"/>
      <c r="AY65" s="105" t="s">
        <v>20</v>
      </c>
      <c r="AZ65" s="169"/>
      <c r="BA65" s="170"/>
      <c r="BB65" s="170"/>
      <c r="BC65" s="238"/>
      <c r="BD65" s="21"/>
      <c r="BE65" s="24"/>
      <c r="BF65" s="79" t="str">
        <f t="shared" si="6"/>
        <v>0</v>
      </c>
      <c r="BG65" s="31" t="s">
        <v>20</v>
      </c>
      <c r="BH65" s="79" t="str">
        <f t="shared" si="7"/>
        <v>0</v>
      </c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79" t="str">
        <f>IF(ISBLANK(AZ65),"0",IF(AW65&gt;AZ65,3,IF(AW65=AZ65,1,0)))</f>
        <v>0</v>
      </c>
      <c r="BV65" s="31" t="s">
        <v>20</v>
      </c>
      <c r="BW65" s="79" t="str">
        <f>IF(ISBLANK(AZ65),"0",IF(AZ65&gt;AW65,3,IF(AZ65=AW65,1,0)))</f>
        <v>0</v>
      </c>
      <c r="BX65" s="24"/>
      <c r="BY65" s="24"/>
      <c r="BZ65" s="24"/>
      <c r="CA65" s="81"/>
      <c r="CB65" s="81"/>
      <c r="CC65" s="81"/>
      <c r="CD65" s="81"/>
      <c r="CE65" s="81"/>
      <c r="CF65" s="81"/>
      <c r="CG65" s="81"/>
      <c r="CH65" s="81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</row>
    <row r="66" spans="2:121" ht="15.75" customHeight="1">
      <c r="B66" s="261">
        <f t="shared" si="4"/>
        <v>32</v>
      </c>
      <c r="C66" s="262"/>
      <c r="D66" s="187">
        <v>2</v>
      </c>
      <c r="E66" s="187"/>
      <c r="F66" s="187"/>
      <c r="G66" s="187" t="s">
        <v>23</v>
      </c>
      <c r="H66" s="187"/>
      <c r="I66" s="187"/>
      <c r="J66" s="203">
        <f>J65</f>
        <v>0.45833333333333304</v>
      </c>
      <c r="K66" s="203"/>
      <c r="L66" s="203"/>
      <c r="M66" s="203"/>
      <c r="N66" s="203"/>
      <c r="O66" s="233" t="str">
        <f>$AG$18</f>
        <v>B2</v>
      </c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4"/>
      <c r="AE66" s="97" t="s">
        <v>21</v>
      </c>
      <c r="AF66" s="283" t="str">
        <f>$AG$19</f>
        <v>B3</v>
      </c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36"/>
      <c r="AX66" s="237"/>
      <c r="AY66" s="97" t="s">
        <v>20</v>
      </c>
      <c r="AZ66" s="239"/>
      <c r="BA66" s="236"/>
      <c r="BB66" s="236"/>
      <c r="BC66" s="240"/>
      <c r="BD66" s="21"/>
      <c r="BE66" s="24"/>
      <c r="BF66" s="79" t="str">
        <f t="shared" si="6"/>
        <v>0</v>
      </c>
      <c r="BG66" s="31" t="s">
        <v>20</v>
      </c>
      <c r="BH66" s="79" t="str">
        <f t="shared" si="7"/>
        <v>0</v>
      </c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79" t="str">
        <f>IF(ISBLANK(AZ66),"0",IF(AW66&gt;AZ66,3,IF(AW66=AZ66,1,0)))</f>
        <v>0</v>
      </c>
      <c r="BV66" s="31" t="s">
        <v>20</v>
      </c>
      <c r="BW66" s="79" t="str">
        <f>IF(ISBLANK(AZ66),"0",IF(AZ66&gt;AW66,3,IF(AZ66=AW66,1,0)))</f>
        <v>0</v>
      </c>
      <c r="BX66" s="24"/>
      <c r="BY66" s="24"/>
      <c r="BZ66" s="24"/>
      <c r="CA66" s="81"/>
      <c r="CB66" s="81"/>
      <c r="CC66" s="81"/>
      <c r="CD66" s="81"/>
      <c r="CE66" s="81"/>
      <c r="CF66" s="81"/>
      <c r="CG66" s="81"/>
      <c r="CH66" s="81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</row>
    <row r="67" spans="2:121" ht="15.75" customHeight="1" thickBot="1">
      <c r="B67" s="266">
        <f t="shared" si="4"/>
        <v>33</v>
      </c>
      <c r="C67" s="267"/>
      <c r="D67" s="188">
        <v>3</v>
      </c>
      <c r="E67" s="188"/>
      <c r="F67" s="188"/>
      <c r="G67" s="188" t="s">
        <v>23</v>
      </c>
      <c r="H67" s="188"/>
      <c r="I67" s="188"/>
      <c r="J67" s="189">
        <f>J66</f>
        <v>0.45833333333333304</v>
      </c>
      <c r="K67" s="189"/>
      <c r="L67" s="189"/>
      <c r="M67" s="189"/>
      <c r="N67" s="189"/>
      <c r="O67" s="172" t="str">
        <f>$AG$17</f>
        <v>B1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90"/>
      <c r="AE67" s="106" t="s">
        <v>21</v>
      </c>
      <c r="AF67" s="171" t="str">
        <f>$AG$21</f>
        <v>B5</v>
      </c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63"/>
      <c r="AX67" s="228"/>
      <c r="AY67" s="106" t="s">
        <v>20</v>
      </c>
      <c r="AZ67" s="166"/>
      <c r="BA67" s="163"/>
      <c r="BB67" s="163"/>
      <c r="BC67" s="164"/>
      <c r="BD67" s="21"/>
      <c r="BE67" s="24"/>
      <c r="BF67" s="79" t="str">
        <f t="shared" si="6"/>
        <v>0</v>
      </c>
      <c r="BG67" s="31" t="s">
        <v>20</v>
      </c>
      <c r="BH67" s="79" t="str">
        <f t="shared" si="7"/>
        <v>0</v>
      </c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79" t="str">
        <f aca="true" t="shared" si="8" ref="BU67:BU78">IF(ISBLANK(AZ67),"0",IF(AW67&gt;AZ67,3,IF(AW67=AZ67,1,0)))</f>
        <v>0</v>
      </c>
      <c r="BV67" s="31" t="s">
        <v>20</v>
      </c>
      <c r="BW67" s="79" t="str">
        <f aca="true" t="shared" si="9" ref="BW67:BW78">IF(ISBLANK(AZ67),"0",IF(AZ67&gt;AW67,3,IF(AZ67=AW67,1,0)))</f>
        <v>0</v>
      </c>
      <c r="BX67" s="24"/>
      <c r="BY67" s="24"/>
      <c r="BZ67" s="24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</row>
    <row r="68" spans="2:121" ht="15.75" customHeight="1">
      <c r="B68" s="263">
        <f t="shared" si="4"/>
        <v>34</v>
      </c>
      <c r="C68" s="264"/>
      <c r="D68" s="265">
        <v>1</v>
      </c>
      <c r="E68" s="265"/>
      <c r="F68" s="265"/>
      <c r="G68" s="265" t="s">
        <v>31</v>
      </c>
      <c r="H68" s="265"/>
      <c r="I68" s="265"/>
      <c r="J68" s="157">
        <f>J65+$U$11*$X$11+$AL$11</f>
        <v>0.46666666666666634</v>
      </c>
      <c r="K68" s="157"/>
      <c r="L68" s="157"/>
      <c r="M68" s="157"/>
      <c r="N68" s="157"/>
      <c r="O68" s="225" t="str">
        <f>D28</f>
        <v>C4</v>
      </c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6"/>
      <c r="AE68" s="107" t="s">
        <v>21</v>
      </c>
      <c r="AF68" s="227" t="str">
        <f>D30</f>
        <v>C6</v>
      </c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151"/>
      <c r="AX68" s="152"/>
      <c r="AY68" s="107" t="s">
        <v>20</v>
      </c>
      <c r="AZ68" s="168"/>
      <c r="BA68" s="151"/>
      <c r="BB68" s="151"/>
      <c r="BC68" s="206"/>
      <c r="BD68" s="21"/>
      <c r="BE68" s="24"/>
      <c r="BF68" s="79" t="str">
        <f t="shared" si="6"/>
        <v>0</v>
      </c>
      <c r="BG68" s="31" t="s">
        <v>20</v>
      </c>
      <c r="BH68" s="79" t="str">
        <f t="shared" si="7"/>
        <v>0</v>
      </c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79" t="str">
        <f t="shared" si="8"/>
        <v>0</v>
      </c>
      <c r="BV68" s="31" t="s">
        <v>20</v>
      </c>
      <c r="BW68" s="79" t="str">
        <f t="shared" si="9"/>
        <v>0</v>
      </c>
      <c r="BX68" s="24"/>
      <c r="BY68" s="24"/>
      <c r="BZ68" s="24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</row>
    <row r="69" spans="2:121" ht="15.75" customHeight="1">
      <c r="B69" s="257">
        <f t="shared" si="4"/>
        <v>35</v>
      </c>
      <c r="C69" s="258"/>
      <c r="D69" s="162">
        <v>2</v>
      </c>
      <c r="E69" s="162"/>
      <c r="F69" s="162"/>
      <c r="G69" s="162" t="s">
        <v>31</v>
      </c>
      <c r="H69" s="162"/>
      <c r="I69" s="162"/>
      <c r="J69" s="157">
        <f>J68</f>
        <v>0.46666666666666634</v>
      </c>
      <c r="K69" s="157"/>
      <c r="L69" s="157"/>
      <c r="M69" s="157"/>
      <c r="N69" s="157"/>
      <c r="O69" s="148" t="str">
        <f>D26</f>
        <v>C2</v>
      </c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58"/>
      <c r="AE69" s="35" t="s">
        <v>21</v>
      </c>
      <c r="AF69" s="147" t="str">
        <f>D27</f>
        <v>C3</v>
      </c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9"/>
      <c r="AX69" s="150"/>
      <c r="AY69" s="35" t="s">
        <v>20</v>
      </c>
      <c r="AZ69" s="167"/>
      <c r="BA69" s="149"/>
      <c r="BB69" s="149"/>
      <c r="BC69" s="207"/>
      <c r="BD69" s="21"/>
      <c r="BE69" s="24"/>
      <c r="BF69" s="79" t="str">
        <f t="shared" si="6"/>
        <v>0</v>
      </c>
      <c r="BG69" s="31" t="s">
        <v>20</v>
      </c>
      <c r="BH69" s="79" t="str">
        <f t="shared" si="7"/>
        <v>0</v>
      </c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79" t="str">
        <f t="shared" si="8"/>
        <v>0</v>
      </c>
      <c r="BV69" s="31" t="s">
        <v>20</v>
      </c>
      <c r="BW69" s="79" t="str">
        <f t="shared" si="9"/>
        <v>0</v>
      </c>
      <c r="BX69" s="24"/>
      <c r="BY69" s="24"/>
      <c r="BZ69" s="24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</row>
    <row r="70" spans="2:121" ht="15.75" customHeight="1" thickBot="1">
      <c r="B70" s="270">
        <f t="shared" si="4"/>
        <v>36</v>
      </c>
      <c r="C70" s="271"/>
      <c r="D70" s="221">
        <v>3</v>
      </c>
      <c r="E70" s="221"/>
      <c r="F70" s="221"/>
      <c r="G70" s="221" t="s">
        <v>31</v>
      </c>
      <c r="H70" s="221"/>
      <c r="I70" s="221"/>
      <c r="J70" s="146">
        <f>J69</f>
        <v>0.46666666666666634</v>
      </c>
      <c r="K70" s="146"/>
      <c r="L70" s="146"/>
      <c r="M70" s="146"/>
      <c r="N70" s="146"/>
      <c r="O70" s="217" t="str">
        <f>D25</f>
        <v>C1</v>
      </c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9"/>
      <c r="AE70" s="108" t="s">
        <v>21</v>
      </c>
      <c r="AF70" s="216" t="str">
        <f>D29</f>
        <v>C5</v>
      </c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159"/>
      <c r="AX70" s="160"/>
      <c r="AY70" s="108" t="s">
        <v>20</v>
      </c>
      <c r="AZ70" s="165"/>
      <c r="BA70" s="159"/>
      <c r="BB70" s="159"/>
      <c r="BC70" s="208"/>
      <c r="BD70" s="21"/>
      <c r="BE70" s="24"/>
      <c r="BF70" s="79" t="str">
        <f t="shared" si="6"/>
        <v>0</v>
      </c>
      <c r="BG70" s="31" t="s">
        <v>20</v>
      </c>
      <c r="BH70" s="79" t="str">
        <f t="shared" si="7"/>
        <v>0</v>
      </c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79" t="str">
        <f t="shared" si="8"/>
        <v>0</v>
      </c>
      <c r="BV70" s="31" t="s">
        <v>20</v>
      </c>
      <c r="BW70" s="79" t="str">
        <f t="shared" si="9"/>
        <v>0</v>
      </c>
      <c r="BX70" s="24"/>
      <c r="BY70" s="24"/>
      <c r="BZ70" s="24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</row>
    <row r="71" spans="2:121" ht="15.75" customHeight="1">
      <c r="B71" s="254">
        <f t="shared" si="4"/>
        <v>37</v>
      </c>
      <c r="C71" s="255"/>
      <c r="D71" s="256">
        <v>1</v>
      </c>
      <c r="E71" s="256"/>
      <c r="F71" s="256"/>
      <c r="G71" s="256" t="s">
        <v>17</v>
      </c>
      <c r="H71" s="256"/>
      <c r="I71" s="256"/>
      <c r="J71" s="242">
        <f>J70+$U$11*$X$11+$AL$11</f>
        <v>0.47499999999999964</v>
      </c>
      <c r="K71" s="242"/>
      <c r="L71" s="242"/>
      <c r="M71" s="242"/>
      <c r="N71" s="242"/>
      <c r="O71" s="213" t="str">
        <f>$D$22</f>
        <v>A6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43"/>
      <c r="AE71" s="96" t="s">
        <v>21</v>
      </c>
      <c r="AF71" s="212" t="str">
        <f>$D$18</f>
        <v>A2</v>
      </c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4"/>
      <c r="AX71" s="244"/>
      <c r="AY71" s="96" t="s">
        <v>20</v>
      </c>
      <c r="AZ71" s="218"/>
      <c r="BA71" s="214"/>
      <c r="BB71" s="214"/>
      <c r="BC71" s="215"/>
      <c r="BD71" s="21"/>
      <c r="BE71" s="24"/>
      <c r="BF71" s="79" t="str">
        <f t="shared" si="6"/>
        <v>0</v>
      </c>
      <c r="BG71" s="31" t="s">
        <v>20</v>
      </c>
      <c r="BH71" s="79" t="str">
        <f t="shared" si="7"/>
        <v>0</v>
      </c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79" t="str">
        <f t="shared" si="8"/>
        <v>0</v>
      </c>
      <c r="BV71" s="31" t="s">
        <v>20</v>
      </c>
      <c r="BW71" s="79" t="str">
        <f t="shared" si="9"/>
        <v>0</v>
      </c>
      <c r="BX71" s="24"/>
      <c r="BY71" s="24"/>
      <c r="BZ71" s="24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</row>
    <row r="72" spans="2:121" ht="15.75" customHeight="1">
      <c r="B72" s="252">
        <f t="shared" si="4"/>
        <v>38</v>
      </c>
      <c r="C72" s="253"/>
      <c r="D72" s="231">
        <v>2</v>
      </c>
      <c r="E72" s="231"/>
      <c r="F72" s="231"/>
      <c r="G72" s="231" t="s">
        <v>17</v>
      </c>
      <c r="H72" s="231"/>
      <c r="I72" s="231"/>
      <c r="J72" s="210">
        <f>J71</f>
        <v>0.47499999999999964</v>
      </c>
      <c r="K72" s="210"/>
      <c r="L72" s="210"/>
      <c r="M72" s="210"/>
      <c r="N72" s="210"/>
      <c r="O72" s="156" t="str">
        <f>$D$19</f>
        <v>A3</v>
      </c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232"/>
      <c r="AE72" s="98" t="s">
        <v>21</v>
      </c>
      <c r="AF72" s="155" t="str">
        <f>$D$17</f>
        <v>A1</v>
      </c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3"/>
      <c r="AX72" s="154"/>
      <c r="AY72" s="98" t="s">
        <v>20</v>
      </c>
      <c r="AZ72" s="220"/>
      <c r="BA72" s="153"/>
      <c r="BB72" s="153"/>
      <c r="BC72" s="241"/>
      <c r="BD72" s="21"/>
      <c r="BE72" s="24"/>
      <c r="BF72" s="79" t="str">
        <f t="shared" si="6"/>
        <v>0</v>
      </c>
      <c r="BG72" s="31" t="s">
        <v>20</v>
      </c>
      <c r="BH72" s="79" t="str">
        <f t="shared" si="7"/>
        <v>0</v>
      </c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79" t="str">
        <f t="shared" si="8"/>
        <v>0</v>
      </c>
      <c r="BV72" s="31" t="s">
        <v>20</v>
      </c>
      <c r="BW72" s="79" t="str">
        <f t="shared" si="9"/>
        <v>0</v>
      </c>
      <c r="BX72" s="24"/>
      <c r="BY72" s="24"/>
      <c r="BZ72" s="24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</row>
    <row r="73" spans="2:121" ht="15.75" customHeight="1" thickBot="1">
      <c r="B73" s="259">
        <f t="shared" si="4"/>
        <v>39</v>
      </c>
      <c r="C73" s="260"/>
      <c r="D73" s="222">
        <v>3</v>
      </c>
      <c r="E73" s="222"/>
      <c r="F73" s="222"/>
      <c r="G73" s="222" t="s">
        <v>17</v>
      </c>
      <c r="H73" s="222"/>
      <c r="I73" s="222"/>
      <c r="J73" s="209">
        <f>J72</f>
        <v>0.47499999999999964</v>
      </c>
      <c r="K73" s="209"/>
      <c r="L73" s="209"/>
      <c r="M73" s="209"/>
      <c r="N73" s="209"/>
      <c r="O73" s="196" t="str">
        <f>$D$21</f>
        <v>A5</v>
      </c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211"/>
      <c r="AE73" s="104" t="s">
        <v>21</v>
      </c>
      <c r="AF73" s="195" t="str">
        <f>$D$20</f>
        <v>A4</v>
      </c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83"/>
      <c r="AX73" s="223"/>
      <c r="AY73" s="104" t="s">
        <v>20</v>
      </c>
      <c r="AZ73" s="224"/>
      <c r="BA73" s="183"/>
      <c r="BB73" s="183"/>
      <c r="BC73" s="184"/>
      <c r="BD73" s="21"/>
      <c r="BE73" s="24"/>
      <c r="BF73" s="79" t="str">
        <f t="shared" si="6"/>
        <v>0</v>
      </c>
      <c r="BG73" s="31" t="s">
        <v>20</v>
      </c>
      <c r="BH73" s="79" t="str">
        <f t="shared" si="7"/>
        <v>0</v>
      </c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79" t="str">
        <f t="shared" si="8"/>
        <v>0</v>
      </c>
      <c r="BV73" s="31" t="s">
        <v>20</v>
      </c>
      <c r="BW73" s="79" t="str">
        <f t="shared" si="9"/>
        <v>0</v>
      </c>
      <c r="BX73" s="24"/>
      <c r="BY73" s="24"/>
      <c r="BZ73" s="24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</row>
    <row r="74" spans="2:121" ht="15.75" customHeight="1">
      <c r="B74" s="204">
        <f t="shared" si="4"/>
        <v>40</v>
      </c>
      <c r="C74" s="205"/>
      <c r="D74" s="161">
        <v>1</v>
      </c>
      <c r="E74" s="161"/>
      <c r="F74" s="161"/>
      <c r="G74" s="161" t="s">
        <v>23</v>
      </c>
      <c r="H74" s="161"/>
      <c r="I74" s="161"/>
      <c r="J74" s="203">
        <f>J73+$U$11*$X$11+$AL$11</f>
        <v>0.48333333333333295</v>
      </c>
      <c r="K74" s="203"/>
      <c r="L74" s="203"/>
      <c r="M74" s="203"/>
      <c r="N74" s="203"/>
      <c r="O74" s="201" t="str">
        <f>$AG$22</f>
        <v>B6</v>
      </c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2"/>
      <c r="AE74" s="105" t="s">
        <v>21</v>
      </c>
      <c r="AF74" s="245" t="str">
        <f>$AG$18</f>
        <v>B2</v>
      </c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170"/>
      <c r="AX74" s="246"/>
      <c r="AY74" s="105" t="s">
        <v>20</v>
      </c>
      <c r="AZ74" s="169"/>
      <c r="BA74" s="170"/>
      <c r="BB74" s="170"/>
      <c r="BC74" s="238"/>
      <c r="BD74" s="21"/>
      <c r="BE74" s="24"/>
      <c r="BF74" s="79" t="str">
        <f t="shared" si="6"/>
        <v>0</v>
      </c>
      <c r="BG74" s="31" t="s">
        <v>20</v>
      </c>
      <c r="BH74" s="79" t="str">
        <f t="shared" si="7"/>
        <v>0</v>
      </c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79" t="str">
        <f t="shared" si="8"/>
        <v>0</v>
      </c>
      <c r="BV74" s="31" t="s">
        <v>20</v>
      </c>
      <c r="BW74" s="79" t="str">
        <f t="shared" si="9"/>
        <v>0</v>
      </c>
      <c r="BX74" s="24"/>
      <c r="BY74" s="24"/>
      <c r="BZ74" s="24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</row>
    <row r="75" spans="2:121" ht="15.75" customHeight="1">
      <c r="B75" s="261">
        <f t="shared" si="4"/>
        <v>41</v>
      </c>
      <c r="C75" s="262"/>
      <c r="D75" s="187">
        <v>2</v>
      </c>
      <c r="E75" s="187"/>
      <c r="F75" s="187"/>
      <c r="G75" s="187" t="s">
        <v>23</v>
      </c>
      <c r="H75" s="187"/>
      <c r="I75" s="187"/>
      <c r="J75" s="203">
        <f>J74</f>
        <v>0.48333333333333295</v>
      </c>
      <c r="K75" s="203"/>
      <c r="L75" s="203"/>
      <c r="M75" s="203"/>
      <c r="N75" s="203"/>
      <c r="O75" s="233" t="str">
        <f>$AG$19</f>
        <v>B3</v>
      </c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4"/>
      <c r="AE75" s="97" t="s">
        <v>21</v>
      </c>
      <c r="AF75" s="235" t="str">
        <f>$AG$17</f>
        <v>B1</v>
      </c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6"/>
      <c r="AX75" s="237"/>
      <c r="AY75" s="97" t="s">
        <v>20</v>
      </c>
      <c r="AZ75" s="239"/>
      <c r="BA75" s="236"/>
      <c r="BB75" s="236"/>
      <c r="BC75" s="240"/>
      <c r="BD75" s="21"/>
      <c r="BE75" s="24"/>
      <c r="BF75" s="79" t="str">
        <f t="shared" si="6"/>
        <v>0</v>
      </c>
      <c r="BG75" s="31" t="s">
        <v>20</v>
      </c>
      <c r="BH75" s="79" t="str">
        <f t="shared" si="7"/>
        <v>0</v>
      </c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79" t="str">
        <f t="shared" si="8"/>
        <v>0</v>
      </c>
      <c r="BV75" s="31" t="s">
        <v>20</v>
      </c>
      <c r="BW75" s="79" t="str">
        <f t="shared" si="9"/>
        <v>0</v>
      </c>
      <c r="BX75" s="24"/>
      <c r="BY75" s="24"/>
      <c r="BZ75" s="24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</row>
    <row r="76" spans="2:121" ht="15.75" customHeight="1" thickBot="1">
      <c r="B76" s="266">
        <f t="shared" si="4"/>
        <v>42</v>
      </c>
      <c r="C76" s="267"/>
      <c r="D76" s="188">
        <v>3</v>
      </c>
      <c r="E76" s="188"/>
      <c r="F76" s="188"/>
      <c r="G76" s="188" t="s">
        <v>23</v>
      </c>
      <c r="H76" s="188"/>
      <c r="I76" s="188"/>
      <c r="J76" s="189">
        <f>J75</f>
        <v>0.48333333333333295</v>
      </c>
      <c r="K76" s="189"/>
      <c r="L76" s="189"/>
      <c r="M76" s="189"/>
      <c r="N76" s="189"/>
      <c r="O76" s="172" t="str">
        <f>$AG$21</f>
        <v>B5</v>
      </c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90"/>
      <c r="AE76" s="106" t="s">
        <v>21</v>
      </c>
      <c r="AF76" s="171" t="str">
        <f>$AG$20</f>
        <v>B4</v>
      </c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63"/>
      <c r="AX76" s="228"/>
      <c r="AY76" s="106" t="s">
        <v>20</v>
      </c>
      <c r="AZ76" s="166"/>
      <c r="BA76" s="163"/>
      <c r="BB76" s="163"/>
      <c r="BC76" s="164"/>
      <c r="BD76" s="21"/>
      <c r="BE76" s="24"/>
      <c r="BF76" s="79" t="str">
        <f t="shared" si="6"/>
        <v>0</v>
      </c>
      <c r="BG76" s="31" t="s">
        <v>20</v>
      </c>
      <c r="BH76" s="79" t="str">
        <f t="shared" si="7"/>
        <v>0</v>
      </c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79" t="str">
        <f t="shared" si="8"/>
        <v>0</v>
      </c>
      <c r="BV76" s="31" t="s">
        <v>20</v>
      </c>
      <c r="BW76" s="79" t="str">
        <f t="shared" si="9"/>
        <v>0</v>
      </c>
      <c r="BX76" s="24"/>
      <c r="BY76" s="24"/>
      <c r="BZ76" s="24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</row>
    <row r="77" spans="2:121" ht="15.75" customHeight="1">
      <c r="B77" s="263">
        <f t="shared" si="4"/>
        <v>43</v>
      </c>
      <c r="C77" s="264"/>
      <c r="D77" s="265">
        <v>1</v>
      </c>
      <c r="E77" s="265"/>
      <c r="F77" s="265"/>
      <c r="G77" s="265" t="s">
        <v>31</v>
      </c>
      <c r="H77" s="265"/>
      <c r="I77" s="265"/>
      <c r="J77" s="157">
        <f>J74+$U$11*$X$11+$AL$11</f>
        <v>0.49166666666666625</v>
      </c>
      <c r="K77" s="157"/>
      <c r="L77" s="157"/>
      <c r="M77" s="157"/>
      <c r="N77" s="157"/>
      <c r="O77" s="225" t="str">
        <f>D30</f>
        <v>C6</v>
      </c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6"/>
      <c r="AE77" s="107" t="s">
        <v>21</v>
      </c>
      <c r="AF77" s="227" t="str">
        <f>D26</f>
        <v>C2</v>
      </c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151"/>
      <c r="AX77" s="152"/>
      <c r="AY77" s="107" t="s">
        <v>20</v>
      </c>
      <c r="AZ77" s="168"/>
      <c r="BA77" s="151"/>
      <c r="BB77" s="151"/>
      <c r="BC77" s="206"/>
      <c r="BD77" s="21"/>
      <c r="BE77" s="24"/>
      <c r="BF77" s="79" t="str">
        <f t="shared" si="6"/>
        <v>0</v>
      </c>
      <c r="BG77" s="31" t="s">
        <v>20</v>
      </c>
      <c r="BH77" s="79" t="str">
        <f t="shared" si="7"/>
        <v>0</v>
      </c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79" t="str">
        <f t="shared" si="8"/>
        <v>0</v>
      </c>
      <c r="BV77" s="31" t="s">
        <v>20</v>
      </c>
      <c r="BW77" s="79" t="str">
        <f t="shared" si="9"/>
        <v>0</v>
      </c>
      <c r="BX77" s="24"/>
      <c r="BY77" s="24"/>
      <c r="BZ77" s="24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</row>
    <row r="78" spans="2:121" ht="15.75" customHeight="1">
      <c r="B78" s="257">
        <f t="shared" si="4"/>
        <v>44</v>
      </c>
      <c r="C78" s="258"/>
      <c r="D78" s="162">
        <v>2</v>
      </c>
      <c r="E78" s="162"/>
      <c r="F78" s="162"/>
      <c r="G78" s="162" t="s">
        <v>31</v>
      </c>
      <c r="H78" s="162"/>
      <c r="I78" s="162"/>
      <c r="J78" s="157">
        <f>J77</f>
        <v>0.49166666666666625</v>
      </c>
      <c r="K78" s="157"/>
      <c r="L78" s="157"/>
      <c r="M78" s="157"/>
      <c r="N78" s="157"/>
      <c r="O78" s="148" t="str">
        <f>D27</f>
        <v>C3</v>
      </c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58"/>
      <c r="AE78" s="35" t="s">
        <v>21</v>
      </c>
      <c r="AF78" s="147" t="str">
        <f>D25</f>
        <v>C1</v>
      </c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9"/>
      <c r="AX78" s="150"/>
      <c r="AY78" s="35" t="s">
        <v>20</v>
      </c>
      <c r="AZ78" s="167"/>
      <c r="BA78" s="149"/>
      <c r="BB78" s="149"/>
      <c r="BC78" s="207"/>
      <c r="BD78" s="21"/>
      <c r="BE78" s="24"/>
      <c r="BF78" s="79" t="str">
        <f t="shared" si="6"/>
        <v>0</v>
      </c>
      <c r="BG78" s="31" t="s">
        <v>20</v>
      </c>
      <c r="BH78" s="79" t="str">
        <f t="shared" si="7"/>
        <v>0</v>
      </c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79" t="str">
        <f t="shared" si="8"/>
        <v>0</v>
      </c>
      <c r="BV78" s="31" t="s">
        <v>20</v>
      </c>
      <c r="BW78" s="79" t="str">
        <f t="shared" si="9"/>
        <v>0</v>
      </c>
      <c r="BX78" s="24"/>
      <c r="BY78" s="24"/>
      <c r="BZ78" s="24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</row>
    <row r="79" spans="2:121" ht="15.75" customHeight="1" thickBot="1">
      <c r="B79" s="270">
        <f t="shared" si="4"/>
        <v>45</v>
      </c>
      <c r="C79" s="271"/>
      <c r="D79" s="221">
        <v>3</v>
      </c>
      <c r="E79" s="221"/>
      <c r="F79" s="221"/>
      <c r="G79" s="221" t="s">
        <v>31</v>
      </c>
      <c r="H79" s="221"/>
      <c r="I79" s="221"/>
      <c r="J79" s="146">
        <f>J78</f>
        <v>0.49166666666666625</v>
      </c>
      <c r="K79" s="146"/>
      <c r="L79" s="146"/>
      <c r="M79" s="146"/>
      <c r="N79" s="146"/>
      <c r="O79" s="217" t="str">
        <f>D29</f>
        <v>C5</v>
      </c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9"/>
      <c r="AE79" s="108" t="s">
        <v>21</v>
      </c>
      <c r="AF79" s="216" t="str">
        <f>D28</f>
        <v>C4</v>
      </c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159"/>
      <c r="AX79" s="160"/>
      <c r="AY79" s="108" t="s">
        <v>20</v>
      </c>
      <c r="AZ79" s="165"/>
      <c r="BA79" s="159"/>
      <c r="BB79" s="159"/>
      <c r="BC79" s="208"/>
      <c r="BD79" s="21"/>
      <c r="BE79" s="24"/>
      <c r="BF79" s="79" t="str">
        <f t="shared" si="6"/>
        <v>0</v>
      </c>
      <c r="BG79" s="31" t="s">
        <v>20</v>
      </c>
      <c r="BH79" s="79" t="str">
        <f t="shared" si="7"/>
        <v>0</v>
      </c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79" t="str">
        <f>IF(ISBLANK(AZ79),"0",IF(AW79&gt;AZ79,3,IF(AW79=AZ79,1,0)))</f>
        <v>0</v>
      </c>
      <c r="BV79" s="31" t="s">
        <v>20</v>
      </c>
      <c r="BW79" s="79" t="str">
        <f>IF(ISBLANK(AZ79),"0",IF(AZ79&gt;AW79,3,IF(AZ79=AW79,1,0)))</f>
        <v>0</v>
      </c>
      <c r="BX79" s="24"/>
      <c r="BY79" s="24"/>
      <c r="BZ79" s="24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</row>
    <row r="80" spans="2:121" ht="6.75" customHeight="1">
      <c r="B80" s="45"/>
      <c r="C80" s="45"/>
      <c r="D80" s="45"/>
      <c r="E80" s="45"/>
      <c r="F80" s="45"/>
      <c r="G80" s="45"/>
      <c r="H80" s="45"/>
      <c r="I80" s="45"/>
      <c r="J80" s="46"/>
      <c r="K80" s="46"/>
      <c r="L80" s="46"/>
      <c r="M80" s="46"/>
      <c r="N80" s="46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8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8"/>
      <c r="AX80" s="48"/>
      <c r="AY80" s="48"/>
      <c r="AZ80" s="48"/>
      <c r="BA80" s="48"/>
      <c r="BB80" s="48"/>
      <c r="BC80" s="48"/>
      <c r="BD80" s="21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34"/>
      <c r="BV80" s="31"/>
      <c r="BW80" s="34"/>
      <c r="BX80" s="24"/>
      <c r="BY80" s="24"/>
      <c r="BZ80" s="24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</row>
    <row r="81" spans="2:121" ht="12.75">
      <c r="B81" s="20" t="s">
        <v>28</v>
      </c>
      <c r="BD81" s="21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34"/>
      <c r="BV81" s="24"/>
      <c r="BW81" s="34"/>
      <c r="BX81" s="24"/>
      <c r="BY81" s="24"/>
      <c r="BZ81" s="24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</row>
    <row r="82" spans="56:121" ht="6" customHeight="1" thickBot="1">
      <c r="BD82" s="21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34"/>
      <c r="BV82" s="24"/>
      <c r="BW82" s="34"/>
      <c r="BX82" s="24"/>
      <c r="BY82" s="24"/>
      <c r="BZ82" s="24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</row>
    <row r="83" spans="2:147" s="49" customFormat="1" ht="13.5" customHeight="1">
      <c r="B83" s="343" t="s">
        <v>12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296"/>
      <c r="P83" s="197" t="s">
        <v>25</v>
      </c>
      <c r="Q83" s="198"/>
      <c r="R83" s="296"/>
      <c r="S83" s="197" t="s">
        <v>26</v>
      </c>
      <c r="T83" s="198"/>
      <c r="U83" s="198"/>
      <c r="V83" s="198"/>
      <c r="W83" s="296"/>
      <c r="X83" s="197" t="s">
        <v>27</v>
      </c>
      <c r="Y83" s="198"/>
      <c r="Z83" s="199"/>
      <c r="AA83" s="50"/>
      <c r="AB83" s="50"/>
      <c r="AC83" s="50"/>
      <c r="AD83" s="50"/>
      <c r="AE83" s="344" t="s">
        <v>13</v>
      </c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 t="s">
        <v>25</v>
      </c>
      <c r="AT83" s="280"/>
      <c r="AU83" s="280"/>
      <c r="AV83" s="280" t="s">
        <v>26</v>
      </c>
      <c r="AW83" s="280"/>
      <c r="AX83" s="280"/>
      <c r="AY83" s="280"/>
      <c r="AZ83" s="280"/>
      <c r="BA83" s="280" t="s">
        <v>27</v>
      </c>
      <c r="BB83" s="280"/>
      <c r="BC83" s="316"/>
      <c r="BD83" s="51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34"/>
      <c r="BV83" s="52"/>
      <c r="BW83" s="34"/>
      <c r="BX83" s="52"/>
      <c r="BY83" s="52"/>
      <c r="BZ83" s="52"/>
      <c r="CA83" s="90"/>
      <c r="CB83" s="90"/>
      <c r="CC83" s="91"/>
      <c r="CD83" s="91"/>
      <c r="CE83" s="91"/>
      <c r="CF83" s="91"/>
      <c r="CG83" s="91"/>
      <c r="CH83" s="90"/>
      <c r="CI83" s="90"/>
      <c r="CJ83" s="91"/>
      <c r="CK83" s="91"/>
      <c r="CL83" s="91"/>
      <c r="CM83" s="91"/>
      <c r="CN83" s="91"/>
      <c r="CO83" s="91"/>
      <c r="CP83" s="91"/>
      <c r="CQ83" s="91"/>
      <c r="CR83" s="91"/>
      <c r="CS83" s="92"/>
      <c r="CT83" s="92"/>
      <c r="CU83" s="92"/>
      <c r="CV83" s="92"/>
      <c r="CW83" s="92"/>
      <c r="CX83" s="92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</row>
    <row r="84" spans="2:121" ht="12.75">
      <c r="B84" s="291" t="s">
        <v>8</v>
      </c>
      <c r="C84" s="173"/>
      <c r="D84" s="191">
        <f>IF(ISBLANK($AZ$36),"",$CA$33)</f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3"/>
      <c r="P84" s="185">
        <f>IF(ISBLANK($AZ$36),"",$CB$33)</f>
      </c>
      <c r="Q84" s="194"/>
      <c r="R84" s="186"/>
      <c r="S84" s="185">
        <f>IF(ISBLANK($AZ$36),"",$CC$33)</f>
      </c>
      <c r="T84" s="186"/>
      <c r="U84" s="55" t="s">
        <v>20</v>
      </c>
      <c r="V84" s="174">
        <f>IF(ISBLANK($AZ$36),"",$CE$33)</f>
      </c>
      <c r="W84" s="175"/>
      <c r="X84" s="180">
        <f>IF(ISBLANK($AZ$36),"",$CF$33)</f>
      </c>
      <c r="Y84" s="181"/>
      <c r="Z84" s="182"/>
      <c r="AA84" s="26"/>
      <c r="AB84" s="26"/>
      <c r="AC84" s="26"/>
      <c r="AD84" s="26"/>
      <c r="AE84" s="291" t="s">
        <v>8</v>
      </c>
      <c r="AF84" s="173"/>
      <c r="AG84" s="200">
        <f>IF(ISBLANK($AZ$39),"",$CH$33)</f>
      </c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173">
        <f>IF(ISBLANK($AZ$39),"",$CI$33)</f>
      </c>
      <c r="AT84" s="173"/>
      <c r="AU84" s="173"/>
      <c r="AV84" s="173">
        <f>IF(ISBLANK($AZ$39),"",$CJ$33)</f>
      </c>
      <c r="AW84" s="173"/>
      <c r="AX84" s="55" t="s">
        <v>20</v>
      </c>
      <c r="AY84" s="312">
        <f>IF(ISBLANK($AZ$39),"",$CL$33)</f>
      </c>
      <c r="AZ84" s="312"/>
      <c r="BA84" s="176">
        <f>IF(ISBLANK($AZ$39),"",$CM$33)</f>
      </c>
      <c r="BB84" s="176"/>
      <c r="BC84" s="177"/>
      <c r="BD84" s="21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34"/>
      <c r="BV84" s="24"/>
      <c r="BW84" s="34"/>
      <c r="BX84" s="24"/>
      <c r="BY84" s="24"/>
      <c r="BZ84" s="24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</row>
    <row r="85" spans="2:121" ht="12.75">
      <c r="B85" s="277" t="s">
        <v>9</v>
      </c>
      <c r="C85" s="278"/>
      <c r="D85" s="191">
        <f>IF(ISBLANK($AZ$36),"",$CA$34)</f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3"/>
      <c r="P85" s="185">
        <f>IF(ISBLANK($AZ$36),"",$CB$34)</f>
      </c>
      <c r="Q85" s="194"/>
      <c r="R85" s="186"/>
      <c r="S85" s="185">
        <f>IF(ISBLANK($AZ$36),"",$CC$34)</f>
      </c>
      <c r="T85" s="186"/>
      <c r="U85" s="56" t="s">
        <v>20</v>
      </c>
      <c r="V85" s="174">
        <f>IF(ISBLANK($AZ$36),"",$CE$34)</f>
      </c>
      <c r="W85" s="175"/>
      <c r="X85" s="180">
        <f>IF(ISBLANK($AZ$36),"",$CF$34)</f>
      </c>
      <c r="Y85" s="181"/>
      <c r="Z85" s="182"/>
      <c r="AA85" s="26"/>
      <c r="AB85" s="26"/>
      <c r="AC85" s="26"/>
      <c r="AD85" s="26"/>
      <c r="AE85" s="277" t="s">
        <v>9</v>
      </c>
      <c r="AF85" s="278"/>
      <c r="AG85" s="274">
        <f>IF(ISBLANK($AZ$39),"",$CH$34)</f>
      </c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8">
        <f>IF(ISBLANK($AZ$39),"",$CI$34)</f>
      </c>
      <c r="AT85" s="278"/>
      <c r="AU85" s="278"/>
      <c r="AV85" s="278">
        <f>IF(ISBLANK($AZ$39),"",$CJ$34)</f>
      </c>
      <c r="AW85" s="278"/>
      <c r="AX85" s="56" t="s">
        <v>20</v>
      </c>
      <c r="AY85" s="279">
        <f>IF(ISBLANK($AZ$39),"",$CL$34)</f>
      </c>
      <c r="AZ85" s="279"/>
      <c r="BA85" s="281">
        <f>IF(ISBLANK($AZ$39),"",$CM$34)</f>
      </c>
      <c r="BB85" s="281"/>
      <c r="BC85" s="282"/>
      <c r="BD85" s="21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34"/>
      <c r="BV85" s="24"/>
      <c r="BW85" s="34"/>
      <c r="BX85" s="24"/>
      <c r="BY85" s="24"/>
      <c r="BZ85" s="24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</row>
    <row r="86" spans="2:121" ht="12.75">
      <c r="B86" s="277" t="s">
        <v>10</v>
      </c>
      <c r="C86" s="278"/>
      <c r="D86" s="191">
        <f>IF(ISBLANK($AZ$36),"",$CA$35)</f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3"/>
      <c r="P86" s="185">
        <f>IF(ISBLANK($AZ$36),"",$CB$35)</f>
      </c>
      <c r="Q86" s="194"/>
      <c r="R86" s="186"/>
      <c r="S86" s="185">
        <f>IF(ISBLANK($AZ$36),"",$CC$35)</f>
      </c>
      <c r="T86" s="186"/>
      <c r="U86" s="56" t="s">
        <v>20</v>
      </c>
      <c r="V86" s="174">
        <f>IF(ISBLANK($AZ$36),"",$CE$35)</f>
      </c>
      <c r="W86" s="175"/>
      <c r="X86" s="180">
        <f>IF(ISBLANK($AZ$36),"",$CF$35)</f>
      </c>
      <c r="Y86" s="181"/>
      <c r="Z86" s="182"/>
      <c r="AA86" s="26"/>
      <c r="AB86" s="26"/>
      <c r="AC86" s="26"/>
      <c r="AD86" s="26"/>
      <c r="AE86" s="277" t="s">
        <v>10</v>
      </c>
      <c r="AF86" s="278"/>
      <c r="AG86" s="274">
        <f>IF(ISBLANK($AZ$39),"",$CH$35)</f>
      </c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8">
        <f>IF(ISBLANK($AZ$39),"",$CI$35)</f>
      </c>
      <c r="AT86" s="278"/>
      <c r="AU86" s="278"/>
      <c r="AV86" s="278">
        <f>IF(ISBLANK($AZ$39),"",$CJ$35)</f>
      </c>
      <c r="AW86" s="278"/>
      <c r="AX86" s="56" t="s">
        <v>20</v>
      </c>
      <c r="AY86" s="279">
        <f>IF(ISBLANK($AZ$39),"",$CL$35)</f>
      </c>
      <c r="AZ86" s="279"/>
      <c r="BA86" s="281">
        <f>IF(ISBLANK($AZ$39),"",$CM$35)</f>
      </c>
      <c r="BB86" s="281"/>
      <c r="BC86" s="282"/>
      <c r="BD86" s="21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34"/>
      <c r="BV86" s="24"/>
      <c r="BW86" s="34"/>
      <c r="BX86" s="24"/>
      <c r="BY86" s="24"/>
      <c r="BZ86" s="24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</row>
    <row r="87" spans="2:121" ht="12.75">
      <c r="B87" s="277" t="s">
        <v>11</v>
      </c>
      <c r="C87" s="278"/>
      <c r="D87" s="191">
        <f>IF(ISBLANK($AZ$36),"",$CA$36)</f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3"/>
      <c r="P87" s="185">
        <f>IF(ISBLANK($AZ$36),"",$CB$36)</f>
      </c>
      <c r="Q87" s="194"/>
      <c r="R87" s="186"/>
      <c r="S87" s="185">
        <f>IF(ISBLANK($AZ$36),"",$CC$36)</f>
      </c>
      <c r="T87" s="186"/>
      <c r="U87" s="56" t="s">
        <v>20</v>
      </c>
      <c r="V87" s="174">
        <f>IF(ISBLANK($AZ$36),"",$CE$36)</f>
      </c>
      <c r="W87" s="175"/>
      <c r="X87" s="180">
        <f>IF(ISBLANK($AZ$36),"",$CF$36)</f>
      </c>
      <c r="Y87" s="181"/>
      <c r="Z87" s="182"/>
      <c r="AA87" s="26"/>
      <c r="AB87" s="26"/>
      <c r="AC87" s="26"/>
      <c r="AD87" s="26"/>
      <c r="AE87" s="277" t="s">
        <v>11</v>
      </c>
      <c r="AF87" s="278"/>
      <c r="AG87" s="274">
        <f>IF(ISBLANK($AZ$39),"",$CH$36)</f>
      </c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8">
        <f>IF(ISBLANK($AZ$39),"",$CI$36)</f>
      </c>
      <c r="AT87" s="278"/>
      <c r="AU87" s="278"/>
      <c r="AV87" s="278">
        <f>IF(ISBLANK($AZ$39),"",$CJ$36)</f>
      </c>
      <c r="AW87" s="278"/>
      <c r="AX87" s="56" t="s">
        <v>20</v>
      </c>
      <c r="AY87" s="279">
        <f>IF(ISBLANK($AZ$39),"",$CL$36)</f>
      </c>
      <c r="AZ87" s="279"/>
      <c r="BA87" s="281">
        <f>IF(ISBLANK($AZ$39),"",$CM$36)</f>
      </c>
      <c r="BB87" s="281"/>
      <c r="BC87" s="282"/>
      <c r="BD87" s="21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34"/>
      <c r="BV87" s="24"/>
      <c r="BW87" s="34"/>
      <c r="BX87" s="24"/>
      <c r="BY87" s="24"/>
      <c r="BZ87" s="24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</row>
    <row r="88" spans="2:121" ht="12.75">
      <c r="B88" s="277" t="s">
        <v>32</v>
      </c>
      <c r="C88" s="278"/>
      <c r="D88" s="345">
        <f>IF(ISBLANK($AZ$36),"",$CA$37)</f>
      </c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7"/>
      <c r="P88" s="185">
        <f>IF(ISBLANK($AZ$36),"",$CB$37)</f>
      </c>
      <c r="Q88" s="194"/>
      <c r="R88" s="186"/>
      <c r="S88" s="185">
        <f>IF(ISBLANK($AZ$36),"",$CC$37)</f>
      </c>
      <c r="T88" s="186"/>
      <c r="U88" s="56" t="s">
        <v>20</v>
      </c>
      <c r="V88" s="174">
        <f>IF(ISBLANK($AZ$36),"",$CE$37)</f>
      </c>
      <c r="W88" s="175"/>
      <c r="X88" s="180">
        <f>IF(ISBLANK($AZ$36),"",$CF$37)</f>
      </c>
      <c r="Y88" s="181"/>
      <c r="Z88" s="182"/>
      <c r="AA88" s="26"/>
      <c r="AB88" s="26"/>
      <c r="AC88" s="26"/>
      <c r="AD88" s="26"/>
      <c r="AE88" s="277" t="s">
        <v>32</v>
      </c>
      <c r="AF88" s="278"/>
      <c r="AG88" s="274">
        <f>IF(ISBLANK($AZ$39),"",$CH$37)</f>
      </c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8">
        <f>IF(ISBLANK($AZ$39),"",$CI$37)</f>
      </c>
      <c r="AT88" s="278"/>
      <c r="AU88" s="278"/>
      <c r="AV88" s="278">
        <f>IF(ISBLANK($AZ$39),"",$CJ$37)</f>
      </c>
      <c r="AW88" s="278"/>
      <c r="AX88" s="56" t="s">
        <v>20</v>
      </c>
      <c r="AY88" s="279">
        <f>IF(ISBLANK($AZ$39),"",$CL$37)</f>
      </c>
      <c r="AZ88" s="279"/>
      <c r="BA88" s="281">
        <f>IF(ISBLANK($AZ$39),"",$CM$37)</f>
      </c>
      <c r="BB88" s="281"/>
      <c r="BC88" s="282"/>
      <c r="BD88" s="21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34"/>
      <c r="BV88" s="24"/>
      <c r="BW88" s="34"/>
      <c r="BX88" s="24"/>
      <c r="BY88" s="24"/>
      <c r="BZ88" s="24"/>
      <c r="CB88" s="80" t="s">
        <v>61</v>
      </c>
      <c r="CC88" s="76" t="s">
        <v>62</v>
      </c>
      <c r="CD88" s="76" t="s">
        <v>26</v>
      </c>
      <c r="CE88" s="76" t="s">
        <v>20</v>
      </c>
      <c r="CF88" s="76" t="s">
        <v>26</v>
      </c>
      <c r="CG88" s="76" t="s">
        <v>63</v>
      </c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</row>
    <row r="89" spans="2:121" ht="13.5" thickBot="1">
      <c r="B89" s="286" t="s">
        <v>33</v>
      </c>
      <c r="C89" s="287"/>
      <c r="D89" s="307">
        <f>IF(ISBLANK($AZ$36),"",$CA$38)</f>
      </c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9"/>
      <c r="P89" s="287">
        <f>IF(ISBLANK($AZ$36),"",$CB$38)</f>
      </c>
      <c r="Q89" s="287"/>
      <c r="R89" s="287"/>
      <c r="S89" s="287">
        <f>IF(ISBLANK($AZ$36),"",$CC$38)</f>
      </c>
      <c r="T89" s="287"/>
      <c r="U89" s="57" t="s">
        <v>20</v>
      </c>
      <c r="V89" s="342">
        <f>IF(ISBLANK($AZ$36),"",$CE$38)</f>
      </c>
      <c r="W89" s="342"/>
      <c r="X89" s="294">
        <f>IF(ISBLANK($AZ$36),"",$CF$38)</f>
      </c>
      <c r="Y89" s="294"/>
      <c r="Z89" s="295"/>
      <c r="AA89" s="26"/>
      <c r="AB89" s="26"/>
      <c r="AC89" s="26"/>
      <c r="AD89" s="26"/>
      <c r="AE89" s="286" t="s">
        <v>33</v>
      </c>
      <c r="AF89" s="287"/>
      <c r="AG89" s="293">
        <f>IF(ISBLANK($AZ$39),"",$CH$38)</f>
      </c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87">
        <f>IF(ISBLANK($AZ$39),"",$CI$38)</f>
      </c>
      <c r="AT89" s="287"/>
      <c r="AU89" s="287"/>
      <c r="AV89" s="287">
        <f>IF(ISBLANK($AZ$39),"",$CJ$38)</f>
      </c>
      <c r="AW89" s="287"/>
      <c r="AX89" s="57" t="s">
        <v>20</v>
      </c>
      <c r="AY89" s="342">
        <f>IF(ISBLANK($AZ$39),"",$CL$38)</f>
      </c>
      <c r="AZ89" s="342"/>
      <c r="BA89" s="294">
        <f>IF(ISBLANK($AZ$39),"",$CM$38)</f>
      </c>
      <c r="BB89" s="294"/>
      <c r="BC89" s="295"/>
      <c r="BD89" s="21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34"/>
      <c r="BV89" s="24"/>
      <c r="BW89" s="34"/>
      <c r="BX89" s="24"/>
      <c r="BY89" s="24"/>
      <c r="BZ89" s="24"/>
      <c r="CA89" s="80">
        <v>1</v>
      </c>
      <c r="CB89" s="80">
        <f>$D$86</f>
      </c>
      <c r="CC89" s="76">
        <f>$P$86</f>
      </c>
      <c r="CD89" s="76">
        <f>$S$86</f>
      </c>
      <c r="CE89" s="76" t="s">
        <v>20</v>
      </c>
      <c r="CF89" s="76">
        <f>$V$86</f>
      </c>
      <c r="CG89" s="76">
        <f>IF(CD89="","",CD89-CF89)</f>
      </c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</row>
    <row r="90" spans="56:121" ht="24.75" customHeight="1" thickBot="1">
      <c r="BD90" s="21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34"/>
      <c r="BV90" s="24"/>
      <c r="BW90" s="34"/>
      <c r="BX90" s="24"/>
      <c r="BY90" s="24"/>
      <c r="BZ90" s="24"/>
      <c r="CA90" s="80">
        <v>2</v>
      </c>
      <c r="CB90" s="80">
        <f>$AG$86</f>
      </c>
      <c r="CC90" s="76">
        <f>$AS$86</f>
      </c>
      <c r="CD90" s="76">
        <f>$AV$86</f>
      </c>
      <c r="CE90" s="76" t="s">
        <v>20</v>
      </c>
      <c r="CF90" s="76">
        <f>$AY$86</f>
      </c>
      <c r="CG90" s="76">
        <f>IF(CD90="","",CD90-CF90)</f>
      </c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</row>
    <row r="91" spans="2:87" ht="12.75">
      <c r="B91" s="292" t="s">
        <v>30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 t="s">
        <v>25</v>
      </c>
      <c r="Q91" s="178"/>
      <c r="R91" s="178"/>
      <c r="S91" s="178" t="s">
        <v>26</v>
      </c>
      <c r="T91" s="178"/>
      <c r="U91" s="178"/>
      <c r="V91" s="178"/>
      <c r="W91" s="178"/>
      <c r="X91" s="178" t="s">
        <v>27</v>
      </c>
      <c r="Y91" s="178"/>
      <c r="Z91" s="179"/>
      <c r="AA91" s="50"/>
      <c r="AB91" s="50"/>
      <c r="AC91" s="50"/>
      <c r="AD91" s="50"/>
      <c r="AE91" s="305" t="s">
        <v>34</v>
      </c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 t="s">
        <v>25</v>
      </c>
      <c r="AT91" s="285"/>
      <c r="AU91" s="285"/>
      <c r="AV91" s="285" t="s">
        <v>26</v>
      </c>
      <c r="AW91" s="285"/>
      <c r="AX91" s="285"/>
      <c r="AY91" s="285"/>
      <c r="AZ91" s="285"/>
      <c r="BA91" s="285" t="s">
        <v>27</v>
      </c>
      <c r="BB91" s="285"/>
      <c r="BC91" s="288"/>
      <c r="BD91" s="21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34"/>
      <c r="BV91" s="22"/>
      <c r="BW91" s="34"/>
      <c r="BX91" s="22"/>
      <c r="BY91" s="22"/>
      <c r="BZ91" s="22"/>
      <c r="CA91" s="76">
        <v>3</v>
      </c>
      <c r="CB91" s="76">
        <f>$D$94</f>
      </c>
      <c r="CC91" s="76">
        <f>$P$94</f>
      </c>
      <c r="CD91" s="76">
        <f>$S$94</f>
      </c>
      <c r="CE91" s="76" t="s">
        <v>20</v>
      </c>
      <c r="CF91" s="76">
        <f>$V$94</f>
      </c>
      <c r="CG91" s="76">
        <f>IF(CD91="","",CD91-CF91)</f>
      </c>
      <c r="CH91" s="76"/>
      <c r="CI91" s="76"/>
    </row>
    <row r="92" spans="2:87" ht="12.75">
      <c r="B92" s="291" t="s">
        <v>8</v>
      </c>
      <c r="C92" s="173"/>
      <c r="D92" s="200">
        <f>IF(ISBLANK($AZ$42),"",$CA$40)</f>
      </c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173">
        <f>IF(ISBLANK($AZ$42),"",$CB$40)</f>
      </c>
      <c r="Q92" s="173"/>
      <c r="R92" s="173"/>
      <c r="S92" s="173">
        <f>IF(ISBLANK($AZ$42),"",$CC$40)</f>
      </c>
      <c r="T92" s="173"/>
      <c r="U92" s="55" t="s">
        <v>20</v>
      </c>
      <c r="V92" s="173">
        <f>IF(ISBLANK($AZ$42),"",$CE$40)</f>
      </c>
      <c r="W92" s="173"/>
      <c r="X92" s="176">
        <f>IF(ISBLANK($AZ$42),"",$CF$40)</f>
      </c>
      <c r="Y92" s="176"/>
      <c r="Z92" s="177"/>
      <c r="AA92" s="26"/>
      <c r="AB92" s="26"/>
      <c r="AC92" s="26"/>
      <c r="AD92" s="26"/>
      <c r="AE92" s="291" t="s">
        <v>8</v>
      </c>
      <c r="AF92" s="173"/>
      <c r="AG92" s="200">
        <f>CB89</f>
      </c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173">
        <f>CC89</f>
      </c>
      <c r="AT92" s="173"/>
      <c r="AU92" s="173"/>
      <c r="AV92" s="173">
        <f>CD89</f>
      </c>
      <c r="AW92" s="173"/>
      <c r="AX92" s="55" t="s">
        <v>20</v>
      </c>
      <c r="AY92" s="312">
        <f>CF89</f>
      </c>
      <c r="AZ92" s="312"/>
      <c r="BA92" s="176">
        <f>CG89</f>
      </c>
      <c r="BB92" s="176"/>
      <c r="BC92" s="177"/>
      <c r="BD92" s="21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34"/>
      <c r="BV92" s="22"/>
      <c r="BW92" s="34"/>
      <c r="BX92" s="22"/>
      <c r="BY92" s="22"/>
      <c r="BZ92" s="22"/>
      <c r="CA92" s="76"/>
      <c r="CB92" s="76"/>
      <c r="CH92" s="76"/>
      <c r="CI92" s="76"/>
    </row>
    <row r="93" spans="2:87" ht="12.75">
      <c r="B93" s="277" t="s">
        <v>9</v>
      </c>
      <c r="C93" s="278"/>
      <c r="D93" s="274">
        <f>IF(ISBLANK($AZ$42),"",$CA$41)</f>
      </c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8">
        <f>IF(ISBLANK($AZ$42),"",$CB$41)</f>
      </c>
      <c r="Q93" s="278"/>
      <c r="R93" s="278"/>
      <c r="S93" s="278">
        <f>IF(ISBLANK($AZ$42),"",$CC$41)</f>
      </c>
      <c r="T93" s="278"/>
      <c r="U93" s="56" t="s">
        <v>20</v>
      </c>
      <c r="V93" s="279">
        <f>IF(ISBLANK($AZ$42),"",$CE$41)</f>
      </c>
      <c r="W93" s="279"/>
      <c r="X93" s="281">
        <f>IF(ISBLANK($AZ$42),"",$CF$41)</f>
      </c>
      <c r="Y93" s="281"/>
      <c r="Z93" s="282"/>
      <c r="AA93" s="26"/>
      <c r="AB93" s="26"/>
      <c r="AC93" s="26"/>
      <c r="AD93" s="26"/>
      <c r="AE93" s="277" t="s">
        <v>9</v>
      </c>
      <c r="AF93" s="278"/>
      <c r="AG93" s="274">
        <f>CB90</f>
      </c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173">
        <f>CC90</f>
      </c>
      <c r="AT93" s="173"/>
      <c r="AU93" s="173"/>
      <c r="AV93" s="173">
        <f>CD90</f>
      </c>
      <c r="AW93" s="173"/>
      <c r="AX93" s="56" t="s">
        <v>20</v>
      </c>
      <c r="AY93" s="312">
        <f>CF90</f>
      </c>
      <c r="AZ93" s="312"/>
      <c r="BA93" s="176">
        <f>CG90</f>
      </c>
      <c r="BB93" s="176"/>
      <c r="BC93" s="177"/>
      <c r="BD93" s="21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34"/>
      <c r="BV93" s="22"/>
      <c r="BW93" s="34"/>
      <c r="BX93" s="22"/>
      <c r="BY93" s="22"/>
      <c r="BZ93" s="22"/>
      <c r="CA93" s="76"/>
      <c r="CB93" s="76"/>
      <c r="CH93" s="76"/>
      <c r="CI93" s="76"/>
    </row>
    <row r="94" spans="2:87" ht="13.5" thickBot="1">
      <c r="B94" s="277" t="s">
        <v>10</v>
      </c>
      <c r="C94" s="278"/>
      <c r="D94" s="274">
        <f>IF(ISBLANK($AZ$42),"",$CA$42)</f>
      </c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8">
        <f>IF(ISBLANK($AZ$42),"",$CB$42)</f>
      </c>
      <c r="Q94" s="278"/>
      <c r="R94" s="278"/>
      <c r="S94" s="278">
        <f>IF(ISBLANK($AZ$42),"",$CC$42)</f>
      </c>
      <c r="T94" s="278"/>
      <c r="U94" s="56" t="s">
        <v>20</v>
      </c>
      <c r="V94" s="279">
        <f>IF(ISBLANK($AZ$42),"",$CE$42)</f>
      </c>
      <c r="W94" s="279"/>
      <c r="X94" s="281">
        <f>IF(ISBLANK($AZ$42),"",$CF$42)</f>
      </c>
      <c r="Y94" s="281"/>
      <c r="Z94" s="282"/>
      <c r="AA94" s="26"/>
      <c r="AB94" s="26"/>
      <c r="AC94" s="26"/>
      <c r="AD94" s="26"/>
      <c r="AE94" s="286" t="s">
        <v>10</v>
      </c>
      <c r="AF94" s="287"/>
      <c r="AG94" s="293">
        <f>CB91</f>
      </c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329">
        <f>CC91</f>
      </c>
      <c r="AT94" s="329"/>
      <c r="AU94" s="329"/>
      <c r="AV94" s="329">
        <f>CD91</f>
      </c>
      <c r="AW94" s="329"/>
      <c r="AX94" s="57" t="s">
        <v>20</v>
      </c>
      <c r="AY94" s="341">
        <f>CF91</f>
      </c>
      <c r="AZ94" s="341"/>
      <c r="BA94" s="327">
        <f>CG91</f>
      </c>
      <c r="BB94" s="327"/>
      <c r="BC94" s="328"/>
      <c r="BD94" s="21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34"/>
      <c r="BV94" s="22"/>
      <c r="BW94" s="34"/>
      <c r="BX94" s="22"/>
      <c r="BY94" s="22"/>
      <c r="BZ94" s="22"/>
      <c r="CA94" s="76"/>
      <c r="CB94" s="76"/>
      <c r="CH94" s="76"/>
      <c r="CI94" s="76"/>
    </row>
    <row r="95" spans="2:87" ht="12.75">
      <c r="B95" s="277" t="s">
        <v>11</v>
      </c>
      <c r="C95" s="278"/>
      <c r="D95" s="274">
        <f>IF(ISBLANK($AZ$42),"",$CA$43)</f>
      </c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8">
        <f>IF(ISBLANK($AZ$42),"",$CB$43)</f>
      </c>
      <c r="Q95" s="278"/>
      <c r="R95" s="278"/>
      <c r="S95" s="278">
        <f>IF(ISBLANK($AZ$42),"",$CC$43)</f>
      </c>
      <c r="T95" s="278"/>
      <c r="U95" s="56" t="s">
        <v>20</v>
      </c>
      <c r="V95" s="279">
        <f>IF(ISBLANK($AZ$42),"",$CE$43)</f>
      </c>
      <c r="W95" s="279"/>
      <c r="X95" s="281">
        <f>IF(ISBLANK($AZ$42),"",$CF$43)</f>
      </c>
      <c r="Y95" s="281"/>
      <c r="Z95" s="282"/>
      <c r="AA95" s="26"/>
      <c r="AB95" s="26"/>
      <c r="AC95" s="26"/>
      <c r="AD95" s="26"/>
      <c r="AE95" s="109"/>
      <c r="AF95" s="109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09"/>
      <c r="AT95" s="109"/>
      <c r="AU95" s="109"/>
      <c r="AV95" s="109"/>
      <c r="AW95" s="109"/>
      <c r="AX95" s="48"/>
      <c r="AY95" s="109"/>
      <c r="AZ95" s="109"/>
      <c r="BA95" s="111"/>
      <c r="BB95" s="111"/>
      <c r="BC95" s="111"/>
      <c r="BD95" s="21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34"/>
      <c r="BV95" s="22"/>
      <c r="BW95" s="34"/>
      <c r="BX95" s="22"/>
      <c r="BY95" s="22"/>
      <c r="BZ95" s="22"/>
      <c r="CA95" s="76"/>
      <c r="CB95" s="76"/>
      <c r="CH95" s="76"/>
      <c r="CI95" s="76"/>
    </row>
    <row r="96" spans="2:87" ht="12.75">
      <c r="B96" s="277" t="s">
        <v>32</v>
      </c>
      <c r="C96" s="278"/>
      <c r="D96" s="274">
        <f>IF(ISBLANK($AZ$42),"",$CA$44)</f>
      </c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8">
        <f>IF(ISBLANK($AZ$42),"",$CB$44)</f>
      </c>
      <c r="Q96" s="278"/>
      <c r="R96" s="278"/>
      <c r="S96" s="278">
        <f>IF(ISBLANK($AZ$42),"",$CC$44)</f>
      </c>
      <c r="T96" s="278"/>
      <c r="U96" s="56" t="s">
        <v>20</v>
      </c>
      <c r="V96" s="279">
        <f>IF(ISBLANK($AZ$42),"",$CE$44)</f>
      </c>
      <c r="W96" s="279"/>
      <c r="X96" s="281">
        <f>IF(ISBLANK($AZ$42),"",$CF$44)</f>
      </c>
      <c r="Y96" s="281"/>
      <c r="Z96" s="282"/>
      <c r="AA96" s="26"/>
      <c r="AB96" s="26"/>
      <c r="AC96" s="26"/>
      <c r="AD96" s="26"/>
      <c r="AE96" s="109"/>
      <c r="AF96" s="109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09"/>
      <c r="AT96" s="109"/>
      <c r="AU96" s="109"/>
      <c r="AV96" s="109"/>
      <c r="AW96" s="109"/>
      <c r="AX96" s="48"/>
      <c r="AY96" s="109"/>
      <c r="AZ96" s="109"/>
      <c r="BA96" s="111"/>
      <c r="BB96" s="111"/>
      <c r="BC96" s="111"/>
      <c r="BD96" s="21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34"/>
      <c r="BV96" s="22"/>
      <c r="BW96" s="34"/>
      <c r="BX96" s="22"/>
      <c r="BY96" s="22"/>
      <c r="BZ96" s="22"/>
      <c r="CA96" s="76"/>
      <c r="CB96" s="76"/>
      <c r="CH96" s="76"/>
      <c r="CI96" s="76"/>
    </row>
    <row r="97" spans="2:87" ht="13.5" thickBot="1">
      <c r="B97" s="286" t="s">
        <v>33</v>
      </c>
      <c r="C97" s="287"/>
      <c r="D97" s="293">
        <f>IF(ISBLANK($AZ$42),"",$CA$45)</f>
      </c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87">
        <f>IF(ISBLANK($AZ$42),"",$CB$45)</f>
      </c>
      <c r="Q97" s="287"/>
      <c r="R97" s="287"/>
      <c r="S97" s="287">
        <f>IF(ISBLANK($AZ$42),"",$CC$45)</f>
      </c>
      <c r="T97" s="287"/>
      <c r="U97" s="57" t="s">
        <v>20</v>
      </c>
      <c r="V97" s="342">
        <f>IF(ISBLANK($AZ$42),"",$CE$45)</f>
      </c>
      <c r="W97" s="342"/>
      <c r="X97" s="294">
        <f>IF(ISBLANK($AZ$42),"",$CF$45)</f>
      </c>
      <c r="Y97" s="294"/>
      <c r="Z97" s="295"/>
      <c r="AA97" s="26"/>
      <c r="AB97" s="26"/>
      <c r="AC97" s="26"/>
      <c r="AD97" s="26"/>
      <c r="AE97" s="109"/>
      <c r="AF97" s="109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09"/>
      <c r="AT97" s="109"/>
      <c r="AU97" s="109"/>
      <c r="AV97" s="109"/>
      <c r="AW97" s="109"/>
      <c r="AX97" s="48"/>
      <c r="AY97" s="109"/>
      <c r="AZ97" s="109"/>
      <c r="BA97" s="111"/>
      <c r="BB97" s="111"/>
      <c r="BC97" s="111"/>
      <c r="BD97" s="21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34"/>
      <c r="BV97" s="22"/>
      <c r="BW97" s="34"/>
      <c r="BX97" s="22"/>
      <c r="BY97" s="22"/>
      <c r="BZ97" s="22"/>
      <c r="CA97" s="76"/>
      <c r="CB97" s="76"/>
      <c r="CH97" s="76"/>
      <c r="CI97" s="76"/>
    </row>
    <row r="98" spans="31:78" ht="12" customHeight="1"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1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34"/>
      <c r="BV98" s="24"/>
      <c r="BW98" s="34"/>
      <c r="BX98" s="24"/>
      <c r="BY98" s="24"/>
      <c r="BZ98" s="24"/>
    </row>
    <row r="99" spans="2:78" ht="6.75" customHeight="1">
      <c r="B99" s="45"/>
      <c r="C99" s="45"/>
      <c r="D99" s="45"/>
      <c r="E99" s="45"/>
      <c r="F99" s="45"/>
      <c r="G99" s="45"/>
      <c r="H99" s="45"/>
      <c r="I99" s="45"/>
      <c r="J99" s="58"/>
      <c r="K99" s="58"/>
      <c r="L99" s="58"/>
      <c r="M99" s="58"/>
      <c r="N99" s="58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60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48"/>
      <c r="AX99" s="48"/>
      <c r="AY99" s="48"/>
      <c r="AZ99" s="48"/>
      <c r="BA99" s="48"/>
      <c r="BB99" s="45"/>
      <c r="BC99" s="45"/>
      <c r="BD99" s="21"/>
      <c r="BE99" s="24"/>
      <c r="BF99" s="24"/>
      <c r="BG99" s="24"/>
      <c r="BH99" s="24"/>
      <c r="BI99" s="24"/>
      <c r="BJ99" s="24"/>
      <c r="BK99" s="24"/>
      <c r="BL99" s="24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</row>
    <row r="100" spans="2:78" ht="27">
      <c r="B100" s="340" t="str">
        <f>A3</f>
        <v>Turniername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40"/>
      <c r="AP100" s="340"/>
      <c r="AQ100" s="340"/>
      <c r="AR100" s="340"/>
      <c r="AS100" s="340"/>
      <c r="AT100" s="340"/>
      <c r="AU100" s="340"/>
      <c r="AV100" s="340"/>
      <c r="AW100" s="340"/>
      <c r="AX100" s="340"/>
      <c r="AY100" s="340"/>
      <c r="AZ100" s="340"/>
      <c r="BA100" s="340"/>
      <c r="BB100" s="340"/>
      <c r="BC100" s="340"/>
      <c r="BD100" s="21"/>
      <c r="BE100" s="24"/>
      <c r="BF100" s="24"/>
      <c r="BG100" s="24"/>
      <c r="BH100" s="24"/>
      <c r="BI100" s="24"/>
      <c r="BJ100" s="24"/>
      <c r="BK100" s="24"/>
      <c r="BL100" s="24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</row>
    <row r="101" spans="2:87" ht="16.5" customHeight="1">
      <c r="B101" s="20"/>
      <c r="BD101" s="21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34"/>
      <c r="BV101" s="24"/>
      <c r="BW101" s="34"/>
      <c r="BX101" s="24"/>
      <c r="BY101" s="24"/>
      <c r="BZ101" s="24"/>
      <c r="CA101" s="76"/>
      <c r="CB101" s="76"/>
      <c r="CH101" s="76"/>
      <c r="CI101" s="76"/>
    </row>
    <row r="102" spans="2:87" ht="12.75">
      <c r="B102" s="20" t="s">
        <v>35</v>
      </c>
      <c r="BD102" s="21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34"/>
      <c r="BV102" s="24"/>
      <c r="BW102" s="34"/>
      <c r="BX102" s="24"/>
      <c r="BY102" s="24"/>
      <c r="BZ102" s="24"/>
      <c r="CA102" s="76"/>
      <c r="CB102" s="76"/>
      <c r="CH102" s="76"/>
      <c r="CI102" s="76"/>
    </row>
    <row r="103" spans="56:147" s="23" customFormat="1" ht="8.25" customHeight="1"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34"/>
      <c r="BV103" s="24"/>
      <c r="BW103" s="34"/>
      <c r="BX103" s="24"/>
      <c r="BY103" s="24"/>
      <c r="BZ103" s="24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</row>
    <row r="104" spans="2:147" s="62" customFormat="1" ht="24" customHeight="1">
      <c r="B104" s="13"/>
      <c r="C104" s="13"/>
      <c r="D104" s="13"/>
      <c r="E104" s="13"/>
      <c r="F104" s="13"/>
      <c r="G104" s="18" t="s">
        <v>2</v>
      </c>
      <c r="H104" s="129">
        <f>J79+X11+(5*AL104)</f>
        <v>0.5055555555555551</v>
      </c>
      <c r="I104" s="129"/>
      <c r="J104" s="129"/>
      <c r="K104" s="129"/>
      <c r="L104" s="129"/>
      <c r="M104" s="2" t="s">
        <v>3</v>
      </c>
      <c r="N104" s="13"/>
      <c r="O104" s="13"/>
      <c r="P104" s="13"/>
      <c r="Q104" s="13"/>
      <c r="R104" s="13"/>
      <c r="S104" s="13"/>
      <c r="T104" s="18" t="s">
        <v>4</v>
      </c>
      <c r="U104" s="130">
        <v>1</v>
      </c>
      <c r="V104" s="130"/>
      <c r="W104" s="19" t="s">
        <v>29</v>
      </c>
      <c r="X104" s="131">
        <v>0.008333333333333333</v>
      </c>
      <c r="Y104" s="131"/>
      <c r="Z104" s="131"/>
      <c r="AA104" s="131"/>
      <c r="AB104" s="131"/>
      <c r="AC104" s="2" t="s">
        <v>5</v>
      </c>
      <c r="AD104" s="13"/>
      <c r="AE104" s="13"/>
      <c r="AF104" s="13"/>
      <c r="AG104" s="13"/>
      <c r="AH104" s="13"/>
      <c r="AI104" s="13"/>
      <c r="AJ104" s="13"/>
      <c r="AK104" s="18" t="s">
        <v>6</v>
      </c>
      <c r="AL104" s="131">
        <v>0.001388888888888889</v>
      </c>
      <c r="AM104" s="131"/>
      <c r="AN104" s="131"/>
      <c r="AO104" s="131"/>
      <c r="AP104" s="131"/>
      <c r="AQ104" s="2" t="s">
        <v>5</v>
      </c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</row>
    <row r="105" spans="2:147" s="62" customFormat="1" ht="9" customHeight="1" thickBot="1">
      <c r="B105" s="13"/>
      <c r="C105" s="13"/>
      <c r="D105" s="13"/>
      <c r="E105" s="13"/>
      <c r="F105" s="13"/>
      <c r="G105" s="18"/>
      <c r="H105" s="66"/>
      <c r="I105" s="66"/>
      <c r="J105" s="66"/>
      <c r="K105" s="66"/>
      <c r="L105" s="66"/>
      <c r="M105" s="2"/>
      <c r="N105" s="13"/>
      <c r="O105" s="13"/>
      <c r="P105" s="13"/>
      <c r="Q105" s="13"/>
      <c r="R105" s="13"/>
      <c r="S105" s="13"/>
      <c r="T105" s="18"/>
      <c r="U105" s="67"/>
      <c r="V105" s="67"/>
      <c r="W105" s="67"/>
      <c r="X105" s="68"/>
      <c r="Y105" s="68"/>
      <c r="Z105" s="68"/>
      <c r="AA105" s="68"/>
      <c r="AB105" s="68"/>
      <c r="AC105" s="2"/>
      <c r="AD105" s="13"/>
      <c r="AE105" s="13"/>
      <c r="AF105" s="13"/>
      <c r="AG105" s="13"/>
      <c r="AH105" s="13"/>
      <c r="AI105" s="13"/>
      <c r="AJ105" s="13"/>
      <c r="AK105" s="18"/>
      <c r="AL105" s="68"/>
      <c r="AM105" s="68"/>
      <c r="AN105" s="68"/>
      <c r="AO105" s="68"/>
      <c r="AP105" s="68"/>
      <c r="AQ105" s="2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</row>
    <row r="106" spans="2:147" s="23" customFormat="1" ht="13.5" thickBot="1">
      <c r="B106" s="330" t="s">
        <v>14</v>
      </c>
      <c r="C106" s="331"/>
      <c r="D106" s="337" t="s">
        <v>15</v>
      </c>
      <c r="E106" s="338"/>
      <c r="F106" s="338"/>
      <c r="G106" s="338"/>
      <c r="H106" s="338"/>
      <c r="I106" s="339"/>
      <c r="J106" s="313" t="s">
        <v>18</v>
      </c>
      <c r="K106" s="314"/>
      <c r="L106" s="314"/>
      <c r="M106" s="314"/>
      <c r="N106" s="315"/>
      <c r="O106" s="313" t="s">
        <v>36</v>
      </c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5"/>
      <c r="AW106" s="313" t="s">
        <v>22</v>
      </c>
      <c r="AX106" s="314"/>
      <c r="AY106" s="314"/>
      <c r="AZ106" s="314"/>
      <c r="BA106" s="315"/>
      <c r="BB106" s="313"/>
      <c r="BC106" s="332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</row>
    <row r="107" spans="2:147" s="23" customFormat="1" ht="12.75">
      <c r="B107" s="354">
        <v>46</v>
      </c>
      <c r="C107" s="355"/>
      <c r="D107" s="358">
        <v>1</v>
      </c>
      <c r="E107" s="323"/>
      <c r="F107" s="323"/>
      <c r="G107" s="323"/>
      <c r="H107" s="323"/>
      <c r="I107" s="324"/>
      <c r="J107" s="360">
        <f>H104</f>
        <v>0.5055555555555551</v>
      </c>
      <c r="K107" s="361"/>
      <c r="L107" s="361"/>
      <c r="M107" s="361"/>
      <c r="N107" s="362"/>
      <c r="O107" s="320">
        <f>D84</f>
      </c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69" t="s">
        <v>21</v>
      </c>
      <c r="AF107" s="321">
        <f>_xlfn.IFERROR(IF(VLOOKUP(AG92,D17:D22,1,FALSE)=AG92,AG92,AG92),AG92)</f>
      </c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2"/>
      <c r="AW107" s="366"/>
      <c r="AX107" s="333"/>
      <c r="AY107" s="333" t="s">
        <v>20</v>
      </c>
      <c r="AZ107" s="333"/>
      <c r="BA107" s="335"/>
      <c r="BB107" s="323"/>
      <c r="BC107" s="3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</row>
    <row r="108" spans="2:147" s="23" customFormat="1" ht="13.5" thickBot="1">
      <c r="B108" s="356"/>
      <c r="C108" s="357"/>
      <c r="D108" s="359"/>
      <c r="E108" s="325"/>
      <c r="F108" s="325"/>
      <c r="G108" s="325"/>
      <c r="H108" s="325"/>
      <c r="I108" s="326"/>
      <c r="J108" s="363"/>
      <c r="K108" s="364"/>
      <c r="L108" s="364"/>
      <c r="M108" s="364"/>
      <c r="N108" s="365"/>
      <c r="O108" s="310" t="s">
        <v>37</v>
      </c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70"/>
      <c r="AF108" s="311" t="s">
        <v>41</v>
      </c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7"/>
      <c r="AW108" s="367"/>
      <c r="AX108" s="334"/>
      <c r="AY108" s="334"/>
      <c r="AZ108" s="334"/>
      <c r="BA108" s="336"/>
      <c r="BB108" s="325"/>
      <c r="BC108" s="326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</row>
    <row r="109" spans="2:147" s="23" customFormat="1" ht="13.5" thickBo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</row>
    <row r="110" spans="2:147" s="23" customFormat="1" ht="13.5" thickBot="1">
      <c r="B110" s="330" t="s">
        <v>14</v>
      </c>
      <c r="C110" s="331"/>
      <c r="D110" s="337" t="s">
        <v>15</v>
      </c>
      <c r="E110" s="338"/>
      <c r="F110" s="338"/>
      <c r="G110" s="338"/>
      <c r="H110" s="338"/>
      <c r="I110" s="339"/>
      <c r="J110" s="313" t="s">
        <v>18</v>
      </c>
      <c r="K110" s="314"/>
      <c r="L110" s="314"/>
      <c r="M110" s="314"/>
      <c r="N110" s="315"/>
      <c r="O110" s="313" t="s">
        <v>39</v>
      </c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5"/>
      <c r="AW110" s="313" t="s">
        <v>22</v>
      </c>
      <c r="AX110" s="314"/>
      <c r="AY110" s="314"/>
      <c r="AZ110" s="314"/>
      <c r="BA110" s="315"/>
      <c r="BB110" s="313"/>
      <c r="BC110" s="332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</row>
    <row r="111" spans="2:147" s="23" customFormat="1" ht="12.75">
      <c r="B111" s="354">
        <v>47</v>
      </c>
      <c r="C111" s="355"/>
      <c r="D111" s="358">
        <v>2</v>
      </c>
      <c r="E111" s="323"/>
      <c r="F111" s="323"/>
      <c r="G111" s="323"/>
      <c r="H111" s="323"/>
      <c r="I111" s="324"/>
      <c r="J111" s="360">
        <f>J107</f>
        <v>0.5055555555555551</v>
      </c>
      <c r="K111" s="361"/>
      <c r="L111" s="361"/>
      <c r="M111" s="361"/>
      <c r="N111" s="362"/>
      <c r="O111" s="320">
        <f>AG84</f>
      </c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69" t="s">
        <v>21</v>
      </c>
      <c r="AF111" s="321">
        <f>IF(AF107=AG92,AG93,_xlfn.IFERROR(IF(VLOOKUP(AG92,AG17:AG22,1,FALSE)=AG92,AG93,AG92),AG92))</f>
      </c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2"/>
      <c r="AW111" s="366"/>
      <c r="AX111" s="333"/>
      <c r="AY111" s="333" t="s">
        <v>20</v>
      </c>
      <c r="AZ111" s="333"/>
      <c r="BA111" s="335"/>
      <c r="BB111" s="323"/>
      <c r="BC111" s="3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</row>
    <row r="112" spans="2:147" s="23" customFormat="1" ht="13.5" thickBot="1">
      <c r="B112" s="356"/>
      <c r="C112" s="357"/>
      <c r="D112" s="359"/>
      <c r="E112" s="325"/>
      <c r="F112" s="325"/>
      <c r="G112" s="325"/>
      <c r="H112" s="325"/>
      <c r="I112" s="326"/>
      <c r="J112" s="363"/>
      <c r="K112" s="364"/>
      <c r="L112" s="364"/>
      <c r="M112" s="364"/>
      <c r="N112" s="365"/>
      <c r="O112" s="310" t="s">
        <v>40</v>
      </c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70"/>
      <c r="AF112" s="311" t="s">
        <v>38</v>
      </c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7"/>
      <c r="AW112" s="367"/>
      <c r="AX112" s="334"/>
      <c r="AY112" s="334"/>
      <c r="AZ112" s="334"/>
      <c r="BA112" s="336"/>
      <c r="BB112" s="325"/>
      <c r="BC112" s="326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</row>
    <row r="113" spans="2:147" s="23" customFormat="1" ht="13.5" thickBo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</row>
    <row r="114" spans="2:147" s="23" customFormat="1" ht="13.5" thickBot="1">
      <c r="B114" s="330" t="s">
        <v>14</v>
      </c>
      <c r="C114" s="331"/>
      <c r="D114" s="337" t="s">
        <v>15</v>
      </c>
      <c r="E114" s="338"/>
      <c r="F114" s="338"/>
      <c r="G114" s="338"/>
      <c r="H114" s="338"/>
      <c r="I114" s="339"/>
      <c r="J114" s="313" t="s">
        <v>18</v>
      </c>
      <c r="K114" s="314"/>
      <c r="L114" s="314"/>
      <c r="M114" s="314"/>
      <c r="N114" s="315"/>
      <c r="O114" s="313" t="s">
        <v>42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  <c r="AU114" s="314"/>
      <c r="AV114" s="315"/>
      <c r="AW114" s="313" t="s">
        <v>22</v>
      </c>
      <c r="AX114" s="314"/>
      <c r="AY114" s="314"/>
      <c r="AZ114" s="314"/>
      <c r="BA114" s="315"/>
      <c r="BB114" s="313"/>
      <c r="BC114" s="332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</row>
    <row r="115" spans="2:147" s="23" customFormat="1" ht="12.75">
      <c r="B115" s="354">
        <v>48</v>
      </c>
      <c r="C115" s="368"/>
      <c r="D115" s="358">
        <v>1</v>
      </c>
      <c r="E115" s="323"/>
      <c r="F115" s="323"/>
      <c r="G115" s="323"/>
      <c r="H115" s="323"/>
      <c r="I115" s="324"/>
      <c r="J115" s="360">
        <f>J111+$X$104+$AL$104</f>
        <v>0.5152777777777773</v>
      </c>
      <c r="K115" s="361"/>
      <c r="L115" s="361"/>
      <c r="M115" s="361"/>
      <c r="N115" s="362"/>
      <c r="O115" s="320">
        <f>D92</f>
      </c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69" t="s">
        <v>21</v>
      </c>
      <c r="AF115" s="321">
        <f>AG85</f>
      </c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2"/>
      <c r="AW115" s="366"/>
      <c r="AX115" s="333"/>
      <c r="AY115" s="333" t="s">
        <v>20</v>
      </c>
      <c r="AZ115" s="333"/>
      <c r="BA115" s="335"/>
      <c r="BB115" s="323"/>
      <c r="BC115" s="3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</row>
    <row r="116" spans="2:147" s="23" customFormat="1" ht="13.5" thickBot="1">
      <c r="B116" s="356"/>
      <c r="C116" s="369"/>
      <c r="D116" s="359"/>
      <c r="E116" s="325"/>
      <c r="F116" s="325"/>
      <c r="G116" s="325"/>
      <c r="H116" s="325"/>
      <c r="I116" s="326"/>
      <c r="J116" s="363"/>
      <c r="K116" s="364"/>
      <c r="L116" s="364"/>
      <c r="M116" s="364"/>
      <c r="N116" s="365"/>
      <c r="O116" s="310" t="s">
        <v>43</v>
      </c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70"/>
      <c r="AF116" s="311" t="s">
        <v>44</v>
      </c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7"/>
      <c r="AW116" s="367"/>
      <c r="AX116" s="334"/>
      <c r="AY116" s="334"/>
      <c r="AZ116" s="334"/>
      <c r="BA116" s="336"/>
      <c r="BB116" s="325"/>
      <c r="BC116" s="326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</row>
    <row r="117" spans="2:147" s="23" customFormat="1" ht="13.5" thickBo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</row>
    <row r="118" spans="2:147" s="23" customFormat="1" ht="13.5" thickBot="1">
      <c r="B118" s="330" t="s">
        <v>14</v>
      </c>
      <c r="C118" s="331"/>
      <c r="D118" s="337" t="s">
        <v>15</v>
      </c>
      <c r="E118" s="338"/>
      <c r="F118" s="338"/>
      <c r="G118" s="338"/>
      <c r="H118" s="338"/>
      <c r="I118" s="339"/>
      <c r="J118" s="313" t="s">
        <v>18</v>
      </c>
      <c r="K118" s="314"/>
      <c r="L118" s="314"/>
      <c r="M118" s="314"/>
      <c r="N118" s="315"/>
      <c r="O118" s="313" t="s">
        <v>45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  <c r="AU118" s="314"/>
      <c r="AV118" s="315"/>
      <c r="AW118" s="313" t="s">
        <v>22</v>
      </c>
      <c r="AX118" s="314"/>
      <c r="AY118" s="314"/>
      <c r="AZ118" s="314"/>
      <c r="BA118" s="315"/>
      <c r="BB118" s="313"/>
      <c r="BC118" s="332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</row>
    <row r="119" spans="2:147" s="23" customFormat="1" ht="12.75">
      <c r="B119" s="354">
        <v>49</v>
      </c>
      <c r="C119" s="368"/>
      <c r="D119" s="358">
        <v>2</v>
      </c>
      <c r="E119" s="323"/>
      <c r="F119" s="323"/>
      <c r="G119" s="323"/>
      <c r="H119" s="323"/>
      <c r="I119" s="324"/>
      <c r="J119" s="360">
        <f>J115+$X$55+$AL$55</f>
        <v>0.5152777777777773</v>
      </c>
      <c r="K119" s="361"/>
      <c r="L119" s="361"/>
      <c r="M119" s="361"/>
      <c r="N119" s="362"/>
      <c r="O119" s="320">
        <f>D85</f>
      </c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69" t="s">
        <v>21</v>
      </c>
      <c r="AF119" s="321">
        <f>D93</f>
      </c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2"/>
      <c r="AW119" s="366"/>
      <c r="AX119" s="333"/>
      <c r="AY119" s="333" t="s">
        <v>20</v>
      </c>
      <c r="AZ119" s="333"/>
      <c r="BA119" s="335"/>
      <c r="BB119" s="323"/>
      <c r="BC119" s="3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</row>
    <row r="120" spans="2:147" s="23" customFormat="1" ht="13.5" thickBot="1">
      <c r="B120" s="356"/>
      <c r="C120" s="369"/>
      <c r="D120" s="359"/>
      <c r="E120" s="325"/>
      <c r="F120" s="325"/>
      <c r="G120" s="325"/>
      <c r="H120" s="325"/>
      <c r="I120" s="326"/>
      <c r="J120" s="363"/>
      <c r="K120" s="364"/>
      <c r="L120" s="364"/>
      <c r="M120" s="364"/>
      <c r="N120" s="365"/>
      <c r="O120" s="310" t="s">
        <v>46</v>
      </c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70"/>
      <c r="AF120" s="311" t="s">
        <v>47</v>
      </c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7"/>
      <c r="AW120" s="367"/>
      <c r="AX120" s="334"/>
      <c r="AY120" s="334"/>
      <c r="AZ120" s="334"/>
      <c r="BA120" s="336"/>
      <c r="BB120" s="325"/>
      <c r="BC120" s="326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</row>
    <row r="121" spans="2:147" s="23" customFormat="1" ht="13.5" thickBo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31"/>
      <c r="BE121" s="31"/>
      <c r="BF121" s="29"/>
      <c r="BG121" s="30"/>
      <c r="BH121" s="30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24"/>
      <c r="BY121" s="24"/>
      <c r="BZ121" s="24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</row>
    <row r="122" spans="2:147" s="23" customFormat="1" ht="13.5" thickBot="1">
      <c r="B122" s="370" t="s">
        <v>14</v>
      </c>
      <c r="C122" s="371"/>
      <c r="D122" s="374" t="s">
        <v>15</v>
      </c>
      <c r="E122" s="375"/>
      <c r="F122" s="375"/>
      <c r="G122" s="375"/>
      <c r="H122" s="375"/>
      <c r="I122" s="376"/>
      <c r="J122" s="318" t="s">
        <v>18</v>
      </c>
      <c r="K122" s="372"/>
      <c r="L122" s="372"/>
      <c r="M122" s="372"/>
      <c r="N122" s="373"/>
      <c r="O122" s="318" t="s">
        <v>48</v>
      </c>
      <c r="P122" s="372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3"/>
      <c r="AW122" s="318" t="s">
        <v>22</v>
      </c>
      <c r="AX122" s="372"/>
      <c r="AY122" s="372"/>
      <c r="AZ122" s="372"/>
      <c r="BA122" s="373"/>
      <c r="BB122" s="318"/>
      <c r="BC122" s="319"/>
      <c r="BD122" s="31"/>
      <c r="BE122" s="31"/>
      <c r="BF122" s="33"/>
      <c r="BG122" s="33"/>
      <c r="BH122" s="33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4"/>
      <c r="BV122" s="34"/>
      <c r="BW122" s="34"/>
      <c r="BX122" s="24"/>
      <c r="BY122" s="24"/>
      <c r="BZ122" s="24"/>
      <c r="CA122" s="93"/>
      <c r="CB122" s="79"/>
      <c r="CC122" s="79"/>
      <c r="CD122" s="79"/>
      <c r="CE122" s="79"/>
      <c r="CF122" s="79"/>
      <c r="CG122" s="79"/>
      <c r="CH122" s="93"/>
      <c r="CI122" s="79"/>
      <c r="CJ122" s="79"/>
      <c r="CK122" s="79"/>
      <c r="CL122" s="79"/>
      <c r="CM122" s="79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</row>
    <row r="123" spans="2:147" s="23" customFormat="1" ht="12.75">
      <c r="B123" s="354">
        <v>50</v>
      </c>
      <c r="C123" s="368"/>
      <c r="D123" s="358">
        <v>1</v>
      </c>
      <c r="E123" s="323"/>
      <c r="F123" s="323"/>
      <c r="G123" s="323"/>
      <c r="H123" s="323"/>
      <c r="I123" s="324"/>
      <c r="J123" s="360">
        <f>J119+$X$104+(5*AL104)</f>
        <v>0.530555555555555</v>
      </c>
      <c r="K123" s="361"/>
      <c r="L123" s="361"/>
      <c r="M123" s="361"/>
      <c r="N123" s="362"/>
      <c r="O123" s="320" t="str">
        <f>IF(ISBLANK($AZ$107)," ",IF($AW$107&gt;$AZ$107,$O$107,IF($AZ$107&gt;$AW$107,$AF$107)))</f>
        <v> </v>
      </c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D123" s="321"/>
      <c r="AE123" s="69" t="s">
        <v>21</v>
      </c>
      <c r="AF123" s="321" t="str">
        <f>IF(ISBLANK($AZ$111)," ",IF($AW$111&gt;$AZ$111,$O$111,IF($AZ$111&gt;$AW$111,$AF$111)))</f>
        <v> </v>
      </c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  <c r="AT123" s="321"/>
      <c r="AU123" s="321"/>
      <c r="AV123" s="322"/>
      <c r="AW123" s="366"/>
      <c r="AX123" s="333"/>
      <c r="AY123" s="333" t="s">
        <v>20</v>
      </c>
      <c r="AZ123" s="333"/>
      <c r="BA123" s="335"/>
      <c r="BB123" s="323"/>
      <c r="BC123" s="324"/>
      <c r="BD123" s="31"/>
      <c r="BE123" s="31"/>
      <c r="BF123" s="33"/>
      <c r="BG123" s="33"/>
      <c r="BH123" s="33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4"/>
      <c r="BV123" s="31"/>
      <c r="BW123" s="34"/>
      <c r="BX123" s="24"/>
      <c r="BY123" s="24"/>
      <c r="BZ123" s="24"/>
      <c r="CA123" s="79"/>
      <c r="CB123" s="79"/>
      <c r="CC123" s="79"/>
      <c r="CD123" s="79"/>
      <c r="CE123" s="79"/>
      <c r="CF123" s="77"/>
      <c r="CG123" s="79"/>
      <c r="CH123" s="79"/>
      <c r="CI123" s="79"/>
      <c r="CJ123" s="79"/>
      <c r="CK123" s="79"/>
      <c r="CL123" s="79"/>
      <c r="CM123" s="77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</row>
    <row r="124" spans="2:147" s="23" customFormat="1" ht="13.5" thickBot="1">
      <c r="B124" s="356"/>
      <c r="C124" s="369"/>
      <c r="D124" s="359"/>
      <c r="E124" s="325"/>
      <c r="F124" s="325"/>
      <c r="G124" s="325"/>
      <c r="H124" s="325"/>
      <c r="I124" s="326"/>
      <c r="J124" s="363"/>
      <c r="K124" s="364"/>
      <c r="L124" s="364"/>
      <c r="M124" s="364"/>
      <c r="N124" s="365"/>
      <c r="O124" s="310" t="s">
        <v>53</v>
      </c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70"/>
      <c r="AF124" s="311" t="s">
        <v>54</v>
      </c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7"/>
      <c r="AW124" s="367"/>
      <c r="AX124" s="334"/>
      <c r="AY124" s="334"/>
      <c r="AZ124" s="334"/>
      <c r="BA124" s="336"/>
      <c r="BB124" s="325"/>
      <c r="BC124" s="326"/>
      <c r="BD124" s="31"/>
      <c r="BE124" s="31"/>
      <c r="BF124" s="33"/>
      <c r="BG124" s="33"/>
      <c r="BH124" s="33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4"/>
      <c r="BV124" s="31"/>
      <c r="BW124" s="34"/>
      <c r="BX124" s="24"/>
      <c r="BY124" s="24"/>
      <c r="BZ124" s="24"/>
      <c r="CA124" s="79"/>
      <c r="CB124" s="79"/>
      <c r="CC124" s="79"/>
      <c r="CD124" s="79"/>
      <c r="CE124" s="79"/>
      <c r="CF124" s="77"/>
      <c r="CG124" s="79"/>
      <c r="CH124" s="79"/>
      <c r="CI124" s="79"/>
      <c r="CJ124" s="79"/>
      <c r="CK124" s="79"/>
      <c r="CL124" s="79"/>
      <c r="CM124" s="77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</row>
    <row r="125" spans="2:147" s="23" customFormat="1" ht="13.5" thickBo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31"/>
      <c r="BE125" s="31"/>
      <c r="BF125" s="33"/>
      <c r="BG125" s="33"/>
      <c r="BH125" s="33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4"/>
      <c r="BV125" s="31"/>
      <c r="BW125" s="34"/>
      <c r="BX125" s="24"/>
      <c r="BY125" s="24"/>
      <c r="BZ125" s="24"/>
      <c r="CA125" s="79"/>
      <c r="CB125" s="79"/>
      <c r="CC125" s="79"/>
      <c r="CD125" s="79"/>
      <c r="CE125" s="79"/>
      <c r="CF125" s="77"/>
      <c r="CG125" s="79"/>
      <c r="CH125" s="79"/>
      <c r="CI125" s="79"/>
      <c r="CJ125" s="79"/>
      <c r="CK125" s="79"/>
      <c r="CL125" s="79"/>
      <c r="CM125" s="77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</row>
    <row r="126" spans="2:147" s="23" customFormat="1" ht="13.5" thickBot="1">
      <c r="B126" s="370" t="s">
        <v>14</v>
      </c>
      <c r="C126" s="371"/>
      <c r="D126" s="374" t="s">
        <v>15</v>
      </c>
      <c r="E126" s="375"/>
      <c r="F126" s="375"/>
      <c r="G126" s="375"/>
      <c r="H126" s="375"/>
      <c r="I126" s="376"/>
      <c r="J126" s="318" t="s">
        <v>18</v>
      </c>
      <c r="K126" s="372"/>
      <c r="L126" s="372"/>
      <c r="M126" s="372"/>
      <c r="N126" s="373"/>
      <c r="O126" s="318" t="s">
        <v>49</v>
      </c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  <c r="AM126" s="372"/>
      <c r="AN126" s="372"/>
      <c r="AO126" s="372"/>
      <c r="AP126" s="372"/>
      <c r="AQ126" s="372"/>
      <c r="AR126" s="372"/>
      <c r="AS126" s="372"/>
      <c r="AT126" s="372"/>
      <c r="AU126" s="372"/>
      <c r="AV126" s="373"/>
      <c r="AW126" s="318" t="s">
        <v>22</v>
      </c>
      <c r="AX126" s="372"/>
      <c r="AY126" s="372"/>
      <c r="AZ126" s="372"/>
      <c r="BA126" s="373"/>
      <c r="BB126" s="318"/>
      <c r="BC126" s="319"/>
      <c r="BD126" s="31"/>
      <c r="BE126" s="31"/>
      <c r="BF126" s="33"/>
      <c r="BG126" s="33"/>
      <c r="BH126" s="33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4"/>
      <c r="BV126" s="31"/>
      <c r="BW126" s="34"/>
      <c r="BX126" s="24"/>
      <c r="BY126" s="24"/>
      <c r="BZ126" s="24"/>
      <c r="CA126" s="93"/>
      <c r="CB126" s="79"/>
      <c r="CC126" s="79"/>
      <c r="CD126" s="79"/>
      <c r="CE126" s="79"/>
      <c r="CF126" s="77"/>
      <c r="CG126" s="79"/>
      <c r="CH126" s="93"/>
      <c r="CI126" s="79"/>
      <c r="CJ126" s="79"/>
      <c r="CK126" s="79"/>
      <c r="CL126" s="79"/>
      <c r="CM126" s="77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</row>
    <row r="127" spans="2:147" s="23" customFormat="1" ht="12.75">
      <c r="B127" s="354">
        <v>51</v>
      </c>
      <c r="C127" s="368"/>
      <c r="D127" s="358">
        <v>2</v>
      </c>
      <c r="E127" s="323"/>
      <c r="F127" s="323"/>
      <c r="G127" s="323"/>
      <c r="H127" s="323"/>
      <c r="I127" s="324"/>
      <c r="J127" s="360">
        <f>J123+$X$55+$AL$55</f>
        <v>0.530555555555555</v>
      </c>
      <c r="K127" s="361"/>
      <c r="L127" s="361"/>
      <c r="M127" s="361"/>
      <c r="N127" s="362"/>
      <c r="O127" s="320" t="str">
        <f>IF(ISBLANK($AZ$115)," ",IF($AW$115&gt;$AZ$115,$O$115,IF($AZ$115&gt;$AW$115,$AF$115)))</f>
        <v> </v>
      </c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69" t="s">
        <v>21</v>
      </c>
      <c r="AF127" s="321" t="str">
        <f>IF(ISBLANK($AZ$119)," ",IF($AW$119&gt;$AZ$119,$O$119,IF($AZ$119&gt;$AW$119,$AF$119)))</f>
        <v> </v>
      </c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21"/>
      <c r="AT127" s="321"/>
      <c r="AU127" s="321"/>
      <c r="AV127" s="322"/>
      <c r="AW127" s="366"/>
      <c r="AX127" s="333"/>
      <c r="AY127" s="333" t="s">
        <v>20</v>
      </c>
      <c r="AZ127" s="333"/>
      <c r="BA127" s="335"/>
      <c r="BB127" s="323"/>
      <c r="BC127" s="324"/>
      <c r="BD127" s="31"/>
      <c r="BE127" s="31"/>
      <c r="BF127" s="33"/>
      <c r="BG127" s="33"/>
      <c r="BH127" s="33"/>
      <c r="BI127" s="31"/>
      <c r="BJ127" s="31"/>
      <c r="BK127" s="24"/>
      <c r="BL127" s="24"/>
      <c r="BM127" s="24"/>
      <c r="BN127" s="24"/>
      <c r="BO127" s="24"/>
      <c r="BP127" s="24"/>
      <c r="BQ127" s="24"/>
      <c r="BR127" s="24"/>
      <c r="BS127" s="24"/>
      <c r="BT127" s="31"/>
      <c r="BU127" s="34"/>
      <c r="BV127" s="31"/>
      <c r="BW127" s="34"/>
      <c r="BX127" s="24"/>
      <c r="BY127" s="24"/>
      <c r="BZ127" s="24"/>
      <c r="CA127" s="79"/>
      <c r="CB127" s="79"/>
      <c r="CC127" s="79"/>
      <c r="CD127" s="79"/>
      <c r="CE127" s="79"/>
      <c r="CF127" s="77"/>
      <c r="CG127" s="79"/>
      <c r="CH127" s="79"/>
      <c r="CI127" s="79"/>
      <c r="CJ127" s="79"/>
      <c r="CK127" s="79"/>
      <c r="CL127" s="79"/>
      <c r="CM127" s="77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</row>
    <row r="128" spans="2:147" s="23" customFormat="1" ht="13.5" thickBot="1">
      <c r="B128" s="356"/>
      <c r="C128" s="369"/>
      <c r="D128" s="359"/>
      <c r="E128" s="325"/>
      <c r="F128" s="325"/>
      <c r="G128" s="325"/>
      <c r="H128" s="325"/>
      <c r="I128" s="326"/>
      <c r="J128" s="363"/>
      <c r="K128" s="364"/>
      <c r="L128" s="364"/>
      <c r="M128" s="364"/>
      <c r="N128" s="365"/>
      <c r="O128" s="310" t="s">
        <v>56</v>
      </c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70"/>
      <c r="AF128" s="311" t="s">
        <v>55</v>
      </c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7"/>
      <c r="AW128" s="367"/>
      <c r="AX128" s="334"/>
      <c r="AY128" s="334"/>
      <c r="AZ128" s="334"/>
      <c r="BA128" s="336"/>
      <c r="BB128" s="325"/>
      <c r="BC128" s="326"/>
      <c r="BD128" s="71"/>
      <c r="BE128" s="31"/>
      <c r="BF128" s="33"/>
      <c r="BG128" s="33"/>
      <c r="BH128" s="33"/>
      <c r="BI128" s="31"/>
      <c r="BJ128" s="31"/>
      <c r="BK128" s="37"/>
      <c r="BL128" s="37"/>
      <c r="BM128" s="38"/>
      <c r="BN128" s="39"/>
      <c r="BO128" s="39"/>
      <c r="BP128" s="40"/>
      <c r="BQ128" s="39"/>
      <c r="BR128" s="41"/>
      <c r="BS128" s="31"/>
      <c r="BT128" s="31"/>
      <c r="BU128" s="34"/>
      <c r="BV128" s="31"/>
      <c r="BW128" s="34"/>
      <c r="BX128" s="24"/>
      <c r="BY128" s="24"/>
      <c r="BZ128" s="24"/>
      <c r="CA128" s="79"/>
      <c r="CB128" s="79"/>
      <c r="CC128" s="79"/>
      <c r="CD128" s="79"/>
      <c r="CE128" s="79"/>
      <c r="CF128" s="77"/>
      <c r="CG128" s="80"/>
      <c r="CH128" s="79"/>
      <c r="CI128" s="79"/>
      <c r="CJ128" s="79"/>
      <c r="CK128" s="79"/>
      <c r="CL128" s="79"/>
      <c r="CM128" s="77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</row>
    <row r="129" spans="2:147" s="23" customFormat="1" ht="13.5" thickBo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71"/>
      <c r="BE129" s="31"/>
      <c r="BF129" s="33"/>
      <c r="BG129" s="33"/>
      <c r="BH129" s="33"/>
      <c r="BI129" s="31"/>
      <c r="BJ129" s="31"/>
      <c r="BK129" s="37"/>
      <c r="BL129" s="37"/>
      <c r="BM129" s="38"/>
      <c r="BN129" s="39"/>
      <c r="BO129" s="39"/>
      <c r="BP129" s="40"/>
      <c r="BQ129" s="39"/>
      <c r="BR129" s="41"/>
      <c r="BS129" s="31"/>
      <c r="BT129" s="31"/>
      <c r="BU129" s="34"/>
      <c r="BV129" s="31"/>
      <c r="BW129" s="34"/>
      <c r="BX129" s="24"/>
      <c r="BY129" s="24"/>
      <c r="BZ129" s="24"/>
      <c r="CA129" s="79"/>
      <c r="CB129" s="79"/>
      <c r="CC129" s="79"/>
      <c r="CD129" s="79"/>
      <c r="CE129" s="79"/>
      <c r="CF129" s="77"/>
      <c r="CG129" s="79"/>
      <c r="CH129" s="79"/>
      <c r="CI129" s="79"/>
      <c r="CJ129" s="79"/>
      <c r="CK129" s="79"/>
      <c r="CL129" s="79"/>
      <c r="CM129" s="77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</row>
    <row r="130" spans="2:147" s="23" customFormat="1" ht="13.5" thickBot="1">
      <c r="B130" s="297" t="s">
        <v>14</v>
      </c>
      <c r="C130" s="298"/>
      <c r="D130" s="302" t="s">
        <v>15</v>
      </c>
      <c r="E130" s="303"/>
      <c r="F130" s="303"/>
      <c r="G130" s="303"/>
      <c r="H130" s="303"/>
      <c r="I130" s="304"/>
      <c r="J130" s="299" t="s">
        <v>18</v>
      </c>
      <c r="K130" s="300"/>
      <c r="L130" s="300"/>
      <c r="M130" s="300"/>
      <c r="N130" s="301"/>
      <c r="O130" s="299" t="s">
        <v>50</v>
      </c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1"/>
      <c r="AW130" s="299" t="s">
        <v>22</v>
      </c>
      <c r="AX130" s="300"/>
      <c r="AY130" s="300"/>
      <c r="AZ130" s="300"/>
      <c r="BA130" s="301"/>
      <c r="BB130" s="299"/>
      <c r="BC130" s="306"/>
      <c r="BD130" s="71"/>
      <c r="BE130" s="31"/>
      <c r="BF130" s="33"/>
      <c r="BG130" s="33"/>
      <c r="BH130" s="33"/>
      <c r="BI130" s="31"/>
      <c r="BJ130" s="31"/>
      <c r="BK130" s="37"/>
      <c r="BL130" s="37"/>
      <c r="BM130" s="42"/>
      <c r="BN130" s="39"/>
      <c r="BO130" s="39"/>
      <c r="BP130" s="40"/>
      <c r="BQ130" s="39"/>
      <c r="BR130" s="43"/>
      <c r="BS130" s="31"/>
      <c r="BT130" s="31"/>
      <c r="BU130" s="34"/>
      <c r="BV130" s="31"/>
      <c r="BW130" s="34"/>
      <c r="BX130" s="24"/>
      <c r="BY130" s="24"/>
      <c r="BZ130" s="24"/>
      <c r="CA130" s="93"/>
      <c r="CB130" s="79"/>
      <c r="CC130" s="79"/>
      <c r="CD130" s="79"/>
      <c r="CE130" s="79"/>
      <c r="CF130" s="77"/>
      <c r="CG130" s="79"/>
      <c r="CH130" s="93"/>
      <c r="CI130" s="79"/>
      <c r="CJ130" s="79"/>
      <c r="CK130" s="79"/>
      <c r="CL130" s="79"/>
      <c r="CM130" s="77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</row>
    <row r="131" spans="2:147" s="23" customFormat="1" ht="12.75">
      <c r="B131" s="354">
        <v>52</v>
      </c>
      <c r="C131" s="368"/>
      <c r="D131" s="358">
        <v>2</v>
      </c>
      <c r="E131" s="323"/>
      <c r="F131" s="323"/>
      <c r="G131" s="323"/>
      <c r="H131" s="323"/>
      <c r="I131" s="324"/>
      <c r="J131" s="360">
        <f>J127+$X$104+(5*AL104)</f>
        <v>0.5458333333333327</v>
      </c>
      <c r="K131" s="361"/>
      <c r="L131" s="361"/>
      <c r="M131" s="361"/>
      <c r="N131" s="362"/>
      <c r="O131" s="320" t="str">
        <f>IF(ISBLANK($AZ$123)," ",IF($AW$123&lt;$AZ$123,$O$123,IF($AZ$123&lt;$AW$123,$AF$123)))</f>
        <v> </v>
      </c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21"/>
      <c r="AB131" s="321"/>
      <c r="AC131" s="321"/>
      <c r="AD131" s="321"/>
      <c r="AE131" s="69" t="s">
        <v>21</v>
      </c>
      <c r="AF131" s="321" t="str">
        <f>IF(ISBLANK($AZ$127)," ",IF($AW$127&lt;$AZ$127,$O$127,IF($AZ$127&lt;$AW$127,$AF$127)))</f>
        <v> </v>
      </c>
      <c r="AG131" s="321"/>
      <c r="AH131" s="321"/>
      <c r="AI131" s="321"/>
      <c r="AJ131" s="321"/>
      <c r="AK131" s="321"/>
      <c r="AL131" s="321"/>
      <c r="AM131" s="321"/>
      <c r="AN131" s="321"/>
      <c r="AO131" s="321"/>
      <c r="AP131" s="321"/>
      <c r="AQ131" s="321"/>
      <c r="AR131" s="321"/>
      <c r="AS131" s="321"/>
      <c r="AT131" s="321"/>
      <c r="AU131" s="321"/>
      <c r="AV131" s="322"/>
      <c r="AW131" s="366"/>
      <c r="AX131" s="333"/>
      <c r="AY131" s="333" t="s">
        <v>20</v>
      </c>
      <c r="AZ131" s="333"/>
      <c r="BA131" s="335"/>
      <c r="BB131" s="323"/>
      <c r="BC131" s="324"/>
      <c r="BD131" s="31"/>
      <c r="BE131" s="31"/>
      <c r="BF131" s="33"/>
      <c r="BG131" s="33"/>
      <c r="BH131" s="33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4"/>
      <c r="BV131" s="31"/>
      <c r="BW131" s="34"/>
      <c r="BX131" s="24"/>
      <c r="BY131" s="24"/>
      <c r="BZ131" s="24"/>
      <c r="CA131" s="79"/>
      <c r="CB131" s="79"/>
      <c r="CC131" s="79"/>
      <c r="CD131" s="79"/>
      <c r="CE131" s="79"/>
      <c r="CF131" s="77"/>
      <c r="CG131" s="79"/>
      <c r="CH131" s="79"/>
      <c r="CI131" s="79"/>
      <c r="CJ131" s="79"/>
      <c r="CK131" s="79"/>
      <c r="CL131" s="79"/>
      <c r="CM131" s="77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</row>
    <row r="132" spans="2:147" s="23" customFormat="1" ht="13.5" thickBot="1">
      <c r="B132" s="356"/>
      <c r="C132" s="369"/>
      <c r="D132" s="359"/>
      <c r="E132" s="325"/>
      <c r="F132" s="325"/>
      <c r="G132" s="325"/>
      <c r="H132" s="325"/>
      <c r="I132" s="326"/>
      <c r="J132" s="363"/>
      <c r="K132" s="364"/>
      <c r="L132" s="364"/>
      <c r="M132" s="364"/>
      <c r="N132" s="365"/>
      <c r="O132" s="310" t="s">
        <v>57</v>
      </c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70"/>
      <c r="AF132" s="311" t="s">
        <v>58</v>
      </c>
      <c r="AG132" s="311"/>
      <c r="AH132" s="311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7"/>
      <c r="AW132" s="367"/>
      <c r="AX132" s="334"/>
      <c r="AY132" s="334"/>
      <c r="AZ132" s="334"/>
      <c r="BA132" s="336"/>
      <c r="BB132" s="325"/>
      <c r="BC132" s="326"/>
      <c r="BD132" s="31"/>
      <c r="BE132" s="31"/>
      <c r="BF132" s="33"/>
      <c r="BG132" s="33"/>
      <c r="BH132" s="33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4"/>
      <c r="BV132" s="31"/>
      <c r="BW132" s="34"/>
      <c r="BX132" s="24"/>
      <c r="BY132" s="24"/>
      <c r="BZ132" s="24"/>
      <c r="CA132" s="79"/>
      <c r="CB132" s="79"/>
      <c r="CC132" s="79"/>
      <c r="CD132" s="79"/>
      <c r="CE132" s="79"/>
      <c r="CF132" s="77"/>
      <c r="CG132" s="79"/>
      <c r="CH132" s="79"/>
      <c r="CI132" s="79"/>
      <c r="CJ132" s="79"/>
      <c r="CK132" s="79"/>
      <c r="CL132" s="79"/>
      <c r="CM132" s="77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</row>
    <row r="133" spans="2:147" s="23" customFormat="1" ht="13.5" thickBo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31"/>
      <c r="BE133" s="31"/>
      <c r="BF133" s="33"/>
      <c r="BG133" s="33"/>
      <c r="BH133" s="33"/>
      <c r="BI133" s="31"/>
      <c r="BJ133" s="31"/>
      <c r="BK133" s="24"/>
      <c r="BL133" s="24"/>
      <c r="BM133" s="24"/>
      <c r="BN133" s="24"/>
      <c r="BO133" s="24"/>
      <c r="BP133" s="24"/>
      <c r="BQ133" s="24"/>
      <c r="BR133" s="24"/>
      <c r="BS133" s="24"/>
      <c r="BT133" s="31"/>
      <c r="BU133" s="34"/>
      <c r="BV133" s="31"/>
      <c r="BW133" s="34"/>
      <c r="BX133" s="24"/>
      <c r="BY133" s="24"/>
      <c r="BZ133" s="24"/>
      <c r="CA133" s="79"/>
      <c r="CB133" s="79"/>
      <c r="CC133" s="79"/>
      <c r="CD133" s="79"/>
      <c r="CE133" s="79"/>
      <c r="CF133" s="77"/>
      <c r="CG133" s="79"/>
      <c r="CH133" s="79"/>
      <c r="CI133" s="79"/>
      <c r="CJ133" s="79"/>
      <c r="CK133" s="79"/>
      <c r="CL133" s="79"/>
      <c r="CM133" s="77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</row>
    <row r="134" spans="2:147" s="23" customFormat="1" ht="13.5" thickBot="1">
      <c r="B134" s="350" t="s">
        <v>14</v>
      </c>
      <c r="C134" s="351"/>
      <c r="D134" s="377" t="s">
        <v>15</v>
      </c>
      <c r="E134" s="378"/>
      <c r="F134" s="378"/>
      <c r="G134" s="378"/>
      <c r="H134" s="378"/>
      <c r="I134" s="379"/>
      <c r="J134" s="348" t="s">
        <v>18</v>
      </c>
      <c r="K134" s="352"/>
      <c r="L134" s="352"/>
      <c r="M134" s="352"/>
      <c r="N134" s="353"/>
      <c r="O134" s="348" t="s">
        <v>51</v>
      </c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3"/>
      <c r="AW134" s="348" t="s">
        <v>22</v>
      </c>
      <c r="AX134" s="352"/>
      <c r="AY134" s="352"/>
      <c r="AZ134" s="352"/>
      <c r="BA134" s="353"/>
      <c r="BB134" s="348"/>
      <c r="BC134" s="349"/>
      <c r="BD134" s="71"/>
      <c r="BE134" s="31"/>
      <c r="BF134" s="33"/>
      <c r="BG134" s="33"/>
      <c r="BH134" s="33"/>
      <c r="BI134" s="31"/>
      <c r="BJ134" s="31"/>
      <c r="BK134" s="37"/>
      <c r="BL134" s="37"/>
      <c r="BM134" s="38"/>
      <c r="BN134" s="39"/>
      <c r="BO134" s="39"/>
      <c r="BP134" s="40"/>
      <c r="BQ134" s="39"/>
      <c r="BR134" s="41"/>
      <c r="BS134" s="31"/>
      <c r="BT134" s="31"/>
      <c r="BU134" s="34"/>
      <c r="BV134" s="31"/>
      <c r="BW134" s="34"/>
      <c r="BX134" s="24"/>
      <c r="BY134" s="24"/>
      <c r="BZ134" s="24"/>
      <c r="CA134" s="79"/>
      <c r="CB134" s="79"/>
      <c r="CC134" s="79"/>
      <c r="CD134" s="79"/>
      <c r="CE134" s="79"/>
      <c r="CF134" s="77"/>
      <c r="CG134" s="79"/>
      <c r="CH134" s="79"/>
      <c r="CI134" s="79"/>
      <c r="CJ134" s="79"/>
      <c r="CK134" s="79"/>
      <c r="CL134" s="79"/>
      <c r="CM134" s="77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</row>
    <row r="135" spans="2:147" s="23" customFormat="1" ht="12.75">
      <c r="B135" s="354">
        <v>53</v>
      </c>
      <c r="C135" s="368"/>
      <c r="D135" s="358">
        <v>1</v>
      </c>
      <c r="E135" s="323"/>
      <c r="F135" s="323"/>
      <c r="G135" s="323"/>
      <c r="H135" s="323"/>
      <c r="I135" s="324"/>
      <c r="J135" s="360">
        <f>J131+$X$104+(3*AL104)</f>
        <v>0.5583333333333327</v>
      </c>
      <c r="K135" s="361"/>
      <c r="L135" s="361"/>
      <c r="M135" s="361"/>
      <c r="N135" s="362"/>
      <c r="O135" s="320" t="str">
        <f>IF(ISBLANK($AZ$123)," ",IF($AW$123&gt;$AZ$123,$O$123,IF($AZ$123&gt;$AW$123,$AF$123)))</f>
        <v> </v>
      </c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1"/>
      <c r="AE135" s="69" t="s">
        <v>21</v>
      </c>
      <c r="AF135" s="321" t="str">
        <f>IF(ISBLANK($AZ$127)," ",IF($AW$127&gt;$AZ$127,$O$127,IF($AZ$127&gt;$AW$127,$AF$127)))</f>
        <v> </v>
      </c>
      <c r="AG135" s="321"/>
      <c r="AH135" s="321"/>
      <c r="AI135" s="321"/>
      <c r="AJ135" s="321"/>
      <c r="AK135" s="321"/>
      <c r="AL135" s="321"/>
      <c r="AM135" s="321"/>
      <c r="AN135" s="321"/>
      <c r="AO135" s="321"/>
      <c r="AP135" s="321"/>
      <c r="AQ135" s="321"/>
      <c r="AR135" s="321"/>
      <c r="AS135" s="321"/>
      <c r="AT135" s="321"/>
      <c r="AU135" s="321"/>
      <c r="AV135" s="322"/>
      <c r="AW135" s="366"/>
      <c r="AX135" s="333"/>
      <c r="AY135" s="333" t="s">
        <v>20</v>
      </c>
      <c r="AZ135" s="333"/>
      <c r="BA135" s="335"/>
      <c r="BB135" s="323"/>
      <c r="BC135" s="324"/>
      <c r="BD135" s="71"/>
      <c r="BE135" s="31"/>
      <c r="BF135" s="33"/>
      <c r="BG135" s="33"/>
      <c r="BH135" s="33"/>
      <c r="BI135" s="31"/>
      <c r="BJ135" s="31"/>
      <c r="BK135" s="37"/>
      <c r="BL135" s="37"/>
      <c r="BM135" s="38"/>
      <c r="BN135" s="39"/>
      <c r="BO135" s="39"/>
      <c r="BP135" s="40"/>
      <c r="BQ135" s="39"/>
      <c r="BR135" s="41"/>
      <c r="BS135" s="31"/>
      <c r="BT135" s="31"/>
      <c r="BU135" s="34"/>
      <c r="BV135" s="31"/>
      <c r="BW135" s="34"/>
      <c r="BX135" s="24"/>
      <c r="BY135" s="24"/>
      <c r="BZ135" s="24"/>
      <c r="CA135" s="79"/>
      <c r="CB135" s="79"/>
      <c r="CC135" s="79"/>
      <c r="CD135" s="79"/>
      <c r="CE135" s="79"/>
      <c r="CF135" s="77"/>
      <c r="CG135" s="79"/>
      <c r="CH135" s="79"/>
      <c r="CI135" s="79"/>
      <c r="CJ135" s="79"/>
      <c r="CK135" s="79"/>
      <c r="CL135" s="79"/>
      <c r="CM135" s="77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</row>
    <row r="136" spans="2:147" s="23" customFormat="1" ht="13.5" thickBot="1">
      <c r="B136" s="356"/>
      <c r="C136" s="369"/>
      <c r="D136" s="359"/>
      <c r="E136" s="325"/>
      <c r="F136" s="325"/>
      <c r="G136" s="325"/>
      <c r="H136" s="325"/>
      <c r="I136" s="326"/>
      <c r="J136" s="363"/>
      <c r="K136" s="364"/>
      <c r="L136" s="364"/>
      <c r="M136" s="364"/>
      <c r="N136" s="365"/>
      <c r="O136" s="310" t="s">
        <v>59</v>
      </c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70"/>
      <c r="AF136" s="311" t="s">
        <v>60</v>
      </c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7"/>
      <c r="AW136" s="367"/>
      <c r="AX136" s="334"/>
      <c r="AY136" s="334"/>
      <c r="AZ136" s="334"/>
      <c r="BA136" s="336"/>
      <c r="BB136" s="325"/>
      <c r="BC136" s="326"/>
      <c r="BD136" s="71"/>
      <c r="BE136" s="31"/>
      <c r="BF136" s="33"/>
      <c r="BG136" s="33"/>
      <c r="BH136" s="33"/>
      <c r="BI136" s="31"/>
      <c r="BJ136" s="31"/>
      <c r="BK136" s="37"/>
      <c r="BL136" s="37"/>
      <c r="BM136" s="42"/>
      <c r="BN136" s="39"/>
      <c r="BO136" s="39"/>
      <c r="BP136" s="40"/>
      <c r="BQ136" s="39"/>
      <c r="BR136" s="43"/>
      <c r="BS136" s="31"/>
      <c r="BT136" s="31"/>
      <c r="BU136" s="34"/>
      <c r="BV136" s="31"/>
      <c r="BW136" s="34"/>
      <c r="BX136" s="24"/>
      <c r="BY136" s="24"/>
      <c r="BZ136" s="24"/>
      <c r="CA136" s="80"/>
      <c r="CB136" s="80"/>
      <c r="CC136" s="80"/>
      <c r="CD136" s="80"/>
      <c r="CE136" s="80"/>
      <c r="CF136" s="80"/>
      <c r="CG136" s="79"/>
      <c r="CH136" s="79"/>
      <c r="CI136" s="79"/>
      <c r="CJ136" s="79"/>
      <c r="CK136" s="79"/>
      <c r="CL136" s="79"/>
      <c r="CM136" s="77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</row>
    <row r="137" spans="2:147" s="23" customFormat="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31"/>
      <c r="BE137" s="31"/>
      <c r="BF137" s="33"/>
      <c r="BG137" s="33"/>
      <c r="BH137" s="33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4"/>
      <c r="BV137" s="31"/>
      <c r="BW137" s="34"/>
      <c r="BX137" s="24"/>
      <c r="BY137" s="24"/>
      <c r="BZ137" s="24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</row>
    <row r="138" spans="2:147" s="23" customFormat="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31"/>
      <c r="BE138" s="31"/>
      <c r="BF138" s="33"/>
      <c r="BG138" s="33"/>
      <c r="BH138" s="33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4"/>
      <c r="BV138" s="31"/>
      <c r="BW138" s="34"/>
      <c r="BX138" s="24"/>
      <c r="BY138" s="24"/>
      <c r="BZ138" s="24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</row>
    <row r="139" spans="2:147" s="23" customFormat="1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31"/>
      <c r="BE139" s="31"/>
      <c r="BF139" s="33"/>
      <c r="BG139" s="33"/>
      <c r="BH139" s="33"/>
      <c r="BI139" s="31"/>
      <c r="BJ139" s="31"/>
      <c r="BK139" s="24"/>
      <c r="BL139" s="24"/>
      <c r="BM139" s="24"/>
      <c r="BN139" s="24"/>
      <c r="BO139" s="24"/>
      <c r="BP139" s="24"/>
      <c r="BQ139" s="24"/>
      <c r="BR139" s="24"/>
      <c r="BS139" s="24"/>
      <c r="BT139" s="31"/>
      <c r="BU139" s="34"/>
      <c r="BV139" s="31"/>
      <c r="BW139" s="34"/>
      <c r="BX139" s="24"/>
      <c r="BY139" s="24"/>
      <c r="BZ139" s="24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</row>
    <row r="140" spans="2:147" s="23" customFormat="1" ht="27.75" customHeight="1">
      <c r="B140" s="20" t="s">
        <v>52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</row>
    <row r="141" spans="2:147" s="23" customFormat="1" ht="31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</row>
    <row r="142" spans="2:147" s="23" customFormat="1" ht="18">
      <c r="B142" s="2"/>
      <c r="C142" s="2"/>
      <c r="D142" s="2"/>
      <c r="E142" s="2"/>
      <c r="F142" s="2"/>
      <c r="G142" s="2"/>
      <c r="H142" s="2"/>
      <c r="I142" s="384" t="s">
        <v>8</v>
      </c>
      <c r="J142" s="385"/>
      <c r="K142" s="385"/>
      <c r="L142" s="1"/>
      <c r="M142" s="386" t="str">
        <f>IF(ISBLANK($AZ$135)," ",IF($AW$135&gt;$AZ$135,$O$135,IF($AZ$135&gt;$AW$135,$AF$135)))</f>
        <v> </v>
      </c>
      <c r="N142" s="386"/>
      <c r="O142" s="386"/>
      <c r="P142" s="386"/>
      <c r="Q142" s="386"/>
      <c r="R142" s="386"/>
      <c r="S142" s="386"/>
      <c r="T142" s="386"/>
      <c r="U142" s="386"/>
      <c r="V142" s="386"/>
      <c r="W142" s="386"/>
      <c r="X142" s="386"/>
      <c r="Y142" s="386"/>
      <c r="Z142" s="386"/>
      <c r="AA142" s="386"/>
      <c r="AB142" s="386"/>
      <c r="AC142" s="386"/>
      <c r="AD142" s="386"/>
      <c r="AE142" s="386"/>
      <c r="AF142" s="386"/>
      <c r="AG142" s="386"/>
      <c r="AH142" s="386"/>
      <c r="AI142" s="386"/>
      <c r="AJ142" s="386"/>
      <c r="AK142" s="386"/>
      <c r="AL142" s="386"/>
      <c r="AM142" s="386"/>
      <c r="AN142" s="386"/>
      <c r="AO142" s="386"/>
      <c r="AP142" s="386"/>
      <c r="AQ142" s="386"/>
      <c r="AR142" s="386"/>
      <c r="AS142" s="386"/>
      <c r="AT142" s="386"/>
      <c r="AU142" s="386"/>
      <c r="AV142" s="387"/>
      <c r="AW142" s="2"/>
      <c r="AX142" s="2"/>
      <c r="AY142" s="2"/>
      <c r="AZ142" s="2"/>
      <c r="BA142" s="2"/>
      <c r="BB142" s="2"/>
      <c r="BC142" s="2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</row>
    <row r="143" spans="2:147" s="23" customFormat="1" ht="18">
      <c r="B143" s="2"/>
      <c r="C143" s="2"/>
      <c r="D143" s="2"/>
      <c r="E143" s="2"/>
      <c r="F143" s="2"/>
      <c r="G143" s="2"/>
      <c r="H143" s="2"/>
      <c r="I143" s="380" t="s">
        <v>9</v>
      </c>
      <c r="J143" s="381"/>
      <c r="K143" s="381"/>
      <c r="L143" s="72"/>
      <c r="M143" s="382" t="str">
        <f>IF(ISBLANK($AZ$135)," ",IF($AW$135&lt;$AZ$135,$O$135,IF($AZ$135&lt;$AW$135,$AF$135)))</f>
        <v> </v>
      </c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3"/>
      <c r="AW143" s="2"/>
      <c r="AX143" s="2"/>
      <c r="AY143" s="2"/>
      <c r="AZ143" s="2"/>
      <c r="BA143" s="2"/>
      <c r="BB143" s="2"/>
      <c r="BC143" s="2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</row>
    <row r="144" spans="2:147" s="23" customFormat="1" ht="18">
      <c r="B144" s="2"/>
      <c r="C144" s="2"/>
      <c r="D144" s="2"/>
      <c r="E144" s="2"/>
      <c r="F144" s="2"/>
      <c r="G144" s="2"/>
      <c r="H144" s="2"/>
      <c r="I144" s="388" t="s">
        <v>10</v>
      </c>
      <c r="J144" s="389"/>
      <c r="K144" s="389"/>
      <c r="L144" s="73"/>
      <c r="M144" s="390" t="str">
        <f>IF(ISBLANK($AZ$131)," ",IF($AW$131&gt;$AZ$131,$O$131,IF($AZ$131&gt;$AW$131,$AF$131)))</f>
        <v> </v>
      </c>
      <c r="N144" s="390"/>
      <c r="O144" s="390"/>
      <c r="P144" s="390"/>
      <c r="Q144" s="390"/>
      <c r="R144" s="390"/>
      <c r="S144" s="390"/>
      <c r="T144" s="390"/>
      <c r="U144" s="390"/>
      <c r="V144" s="390"/>
      <c r="W144" s="390"/>
      <c r="X144" s="390"/>
      <c r="Y144" s="390"/>
      <c r="Z144" s="390"/>
      <c r="AA144" s="390"/>
      <c r="AB144" s="390"/>
      <c r="AC144" s="390"/>
      <c r="AD144" s="390"/>
      <c r="AE144" s="390"/>
      <c r="AF144" s="390"/>
      <c r="AG144" s="390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390"/>
      <c r="AR144" s="390"/>
      <c r="AS144" s="390"/>
      <c r="AT144" s="390"/>
      <c r="AU144" s="390"/>
      <c r="AV144" s="391"/>
      <c r="AW144" s="2"/>
      <c r="AX144" s="2"/>
      <c r="AY144" s="2"/>
      <c r="AZ144" s="2"/>
      <c r="BA144" s="2"/>
      <c r="BB144" s="2"/>
      <c r="BC144" s="2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</row>
    <row r="145" spans="2:147" s="23" customFormat="1" ht="18">
      <c r="B145" s="2"/>
      <c r="C145" s="2"/>
      <c r="D145" s="2"/>
      <c r="E145" s="2"/>
      <c r="F145" s="2"/>
      <c r="G145" s="2"/>
      <c r="H145" s="2"/>
      <c r="I145" s="380" t="s">
        <v>11</v>
      </c>
      <c r="J145" s="381"/>
      <c r="K145" s="381"/>
      <c r="L145" s="72"/>
      <c r="M145" s="382" t="str">
        <f>IF(ISBLANK($AZ$131)," ",IF($AW$131&lt;$AZ$131,$O$131,IF($AZ$131&lt;$AW$131,$AF$131)))</f>
        <v> </v>
      </c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  <c r="AH145" s="382"/>
      <c r="AI145" s="382"/>
      <c r="AJ145" s="382"/>
      <c r="AK145" s="382"/>
      <c r="AL145" s="382"/>
      <c r="AM145" s="382"/>
      <c r="AN145" s="382"/>
      <c r="AO145" s="382"/>
      <c r="AP145" s="382"/>
      <c r="AQ145" s="382"/>
      <c r="AR145" s="382"/>
      <c r="AS145" s="382"/>
      <c r="AT145" s="382"/>
      <c r="AU145" s="382"/>
      <c r="AV145" s="383"/>
      <c r="AW145" s="2"/>
      <c r="AX145" s="2"/>
      <c r="AY145" s="2"/>
      <c r="AZ145" s="2"/>
      <c r="BA145" s="2"/>
      <c r="BB145" s="2"/>
      <c r="BC145" s="2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</row>
    <row r="146" spans="2:147" s="23" customFormat="1" ht="12.75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09"/>
      <c r="Q146" s="109"/>
      <c r="R146" s="109"/>
      <c r="S146" s="109"/>
      <c r="T146" s="109"/>
      <c r="U146" s="48"/>
      <c r="V146" s="109"/>
      <c r="W146" s="109"/>
      <c r="X146" s="111"/>
      <c r="Y146" s="111"/>
      <c r="Z146" s="111"/>
      <c r="AA146" s="74"/>
      <c r="AB146" s="74"/>
      <c r="AC146" s="74"/>
      <c r="AD146" s="74"/>
      <c r="AE146" s="109"/>
      <c r="AF146" s="109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09"/>
      <c r="AT146" s="109"/>
      <c r="AU146" s="109"/>
      <c r="AV146" s="109"/>
      <c r="AW146" s="109"/>
      <c r="AX146" s="48"/>
      <c r="AY146" s="109"/>
      <c r="AZ146" s="109"/>
      <c r="BA146" s="111"/>
      <c r="BB146" s="111"/>
      <c r="BC146" s="111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</row>
    <row r="147" spans="57:147" s="23" customFormat="1" ht="19.5" customHeight="1"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</row>
    <row r="148" spans="2:147" s="23" customFormat="1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</row>
    <row r="149" spans="2:147" s="23" customFormat="1" ht="12.75">
      <c r="B149" s="2"/>
      <c r="C149" s="2"/>
      <c r="D149" s="2"/>
      <c r="E149" s="2"/>
      <c r="F149" s="2"/>
      <c r="G149" s="2"/>
      <c r="H149" s="2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</row>
    <row r="150" spans="2:147" s="23" customFormat="1" ht="12.75">
      <c r="B150" s="2"/>
      <c r="C150" s="2"/>
      <c r="D150" s="2"/>
      <c r="E150" s="2"/>
      <c r="F150" s="2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2"/>
      <c r="AX150" s="2"/>
      <c r="AY150" s="2"/>
      <c r="AZ150" s="2"/>
      <c r="BA150" s="2"/>
      <c r="BB150" s="2"/>
      <c r="BC150" s="2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</row>
    <row r="151" spans="2:147" s="23" customFormat="1" ht="12.75">
      <c r="B151" s="2"/>
      <c r="C151" s="2"/>
      <c r="D151" s="2"/>
      <c r="E151" s="2"/>
      <c r="F151" s="2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2"/>
      <c r="AX151" s="2"/>
      <c r="AY151" s="2"/>
      <c r="AZ151" s="2"/>
      <c r="BA151" s="2"/>
      <c r="BB151" s="2"/>
      <c r="BC151" s="2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</row>
    <row r="152" spans="7:59" ht="12.75"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5"/>
      <c r="BF152" s="95"/>
      <c r="BG152" s="95"/>
    </row>
    <row r="153" spans="7:59" ht="12.75"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5"/>
      <c r="BF153" s="95"/>
      <c r="BG153" s="95"/>
    </row>
    <row r="154" spans="7:59" ht="12.75"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5"/>
      <c r="BF154" s="95"/>
      <c r="BG154" s="95"/>
    </row>
    <row r="155" spans="7:59" ht="12.75"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5"/>
      <c r="BF155" s="95"/>
      <c r="BG155" s="95"/>
    </row>
  </sheetData>
  <sheetProtection/>
  <mergeCells count="819">
    <mergeCell ref="AZ40:BA40"/>
    <mergeCell ref="BB40:BC40"/>
    <mergeCell ref="AW37:AX37"/>
    <mergeCell ref="AZ37:BA37"/>
    <mergeCell ref="BB37:BC37"/>
    <mergeCell ref="B40:C40"/>
    <mergeCell ref="D40:F40"/>
    <mergeCell ref="G40:I40"/>
    <mergeCell ref="J40:N40"/>
    <mergeCell ref="O40:AD40"/>
    <mergeCell ref="AF40:AV40"/>
    <mergeCell ref="AW40:AX40"/>
    <mergeCell ref="B37:C37"/>
    <mergeCell ref="D37:F37"/>
    <mergeCell ref="G37:I37"/>
    <mergeCell ref="J37:N37"/>
    <mergeCell ref="O37:AD37"/>
    <mergeCell ref="AF37:AV37"/>
    <mergeCell ref="G38:I38"/>
    <mergeCell ref="O38:AD38"/>
    <mergeCell ref="Y7:AH7"/>
    <mergeCell ref="I145:K145"/>
    <mergeCell ref="M145:AV145"/>
    <mergeCell ref="BB135:BC136"/>
    <mergeCell ref="I142:K142"/>
    <mergeCell ref="M142:AV142"/>
    <mergeCell ref="I143:K143"/>
    <mergeCell ref="M143:AV143"/>
    <mergeCell ref="I144:K144"/>
    <mergeCell ref="M144:AV144"/>
    <mergeCell ref="BB131:BC132"/>
    <mergeCell ref="D134:I134"/>
    <mergeCell ref="O134:AV134"/>
    <mergeCell ref="AW134:BA134"/>
    <mergeCell ref="B135:C136"/>
    <mergeCell ref="D135:I136"/>
    <mergeCell ref="J135:N136"/>
    <mergeCell ref="AW135:AX136"/>
    <mergeCell ref="AY135:AY136"/>
    <mergeCell ref="AZ135:BA136"/>
    <mergeCell ref="B131:C132"/>
    <mergeCell ref="D131:I132"/>
    <mergeCell ref="J131:N132"/>
    <mergeCell ref="AW131:AX132"/>
    <mergeCell ref="AY131:AY132"/>
    <mergeCell ref="AZ131:BA132"/>
    <mergeCell ref="O132:AD132"/>
    <mergeCell ref="O131:AD131"/>
    <mergeCell ref="AF131:AV131"/>
    <mergeCell ref="AF132:AV132"/>
    <mergeCell ref="BB123:BC124"/>
    <mergeCell ref="D126:I126"/>
    <mergeCell ref="O126:AV126"/>
    <mergeCell ref="AW126:BA126"/>
    <mergeCell ref="B127:C128"/>
    <mergeCell ref="D127:I128"/>
    <mergeCell ref="J127:N128"/>
    <mergeCell ref="AW127:AX128"/>
    <mergeCell ref="AY127:AY128"/>
    <mergeCell ref="AZ127:BA128"/>
    <mergeCell ref="B123:C124"/>
    <mergeCell ref="D123:I124"/>
    <mergeCell ref="J123:N124"/>
    <mergeCell ref="AW123:AX124"/>
    <mergeCell ref="AY123:AY124"/>
    <mergeCell ref="AZ123:BA124"/>
    <mergeCell ref="AF124:AV124"/>
    <mergeCell ref="O123:AD123"/>
    <mergeCell ref="AF123:AV123"/>
    <mergeCell ref="O124:AD124"/>
    <mergeCell ref="B126:C126"/>
    <mergeCell ref="J126:N126"/>
    <mergeCell ref="AY119:AY120"/>
    <mergeCell ref="AZ119:BA120"/>
    <mergeCell ref="BB119:BC120"/>
    <mergeCell ref="O120:AD120"/>
    <mergeCell ref="AF120:AV120"/>
    <mergeCell ref="D122:I122"/>
    <mergeCell ref="O122:AV122"/>
    <mergeCell ref="AW122:BA122"/>
    <mergeCell ref="BB122:BC122"/>
    <mergeCell ref="B119:C120"/>
    <mergeCell ref="D119:I120"/>
    <mergeCell ref="J119:N120"/>
    <mergeCell ref="O119:AD119"/>
    <mergeCell ref="AF119:AV119"/>
    <mergeCell ref="AW119:AX120"/>
    <mergeCell ref="B122:C122"/>
    <mergeCell ref="J122:N122"/>
    <mergeCell ref="AY115:AY116"/>
    <mergeCell ref="AZ115:BA116"/>
    <mergeCell ref="BB115:BC116"/>
    <mergeCell ref="O116:AD116"/>
    <mergeCell ref="AF116:AV116"/>
    <mergeCell ref="D118:I118"/>
    <mergeCell ref="J118:N118"/>
    <mergeCell ref="O118:AV118"/>
    <mergeCell ref="AW118:BA118"/>
    <mergeCell ref="B115:C116"/>
    <mergeCell ref="D115:I116"/>
    <mergeCell ref="J115:N116"/>
    <mergeCell ref="O115:AD115"/>
    <mergeCell ref="AF115:AV115"/>
    <mergeCell ref="AW115:AX116"/>
    <mergeCell ref="BB111:BC112"/>
    <mergeCell ref="AF112:AV112"/>
    <mergeCell ref="D114:I114"/>
    <mergeCell ref="J114:N114"/>
    <mergeCell ref="O114:AV114"/>
    <mergeCell ref="AW114:BA114"/>
    <mergeCell ref="BB114:BC114"/>
    <mergeCell ref="BB110:BC110"/>
    <mergeCell ref="B111:C112"/>
    <mergeCell ref="D111:I112"/>
    <mergeCell ref="J111:N112"/>
    <mergeCell ref="O111:AD111"/>
    <mergeCell ref="AF111:AV111"/>
    <mergeCell ref="AW111:AX112"/>
    <mergeCell ref="O112:AD112"/>
    <mergeCell ref="AY111:AY112"/>
    <mergeCell ref="AZ111:BA112"/>
    <mergeCell ref="B114:C114"/>
    <mergeCell ref="AY87:AZ87"/>
    <mergeCell ref="BB106:BC106"/>
    <mergeCell ref="B107:C108"/>
    <mergeCell ref="D107:I108"/>
    <mergeCell ref="J107:N108"/>
    <mergeCell ref="O107:AD107"/>
    <mergeCell ref="AF107:AV107"/>
    <mergeCell ref="AW107:AX108"/>
    <mergeCell ref="AW110:BA110"/>
    <mergeCell ref="AY146:AZ146"/>
    <mergeCell ref="BA146:BC146"/>
    <mergeCell ref="C2:AR2"/>
    <mergeCell ref="B106:C106"/>
    <mergeCell ref="D106:I106"/>
    <mergeCell ref="AF135:AV135"/>
    <mergeCell ref="BB134:BC134"/>
    <mergeCell ref="O135:AD135"/>
    <mergeCell ref="B134:C134"/>
    <mergeCell ref="J134:N134"/>
    <mergeCell ref="AF136:AV136"/>
    <mergeCell ref="P146:R146"/>
    <mergeCell ref="AV146:AW146"/>
    <mergeCell ref="O136:AD136"/>
    <mergeCell ref="AE146:AF146"/>
    <mergeCell ref="AG146:AR146"/>
    <mergeCell ref="AS146:AU146"/>
    <mergeCell ref="B146:C146"/>
    <mergeCell ref="D146:O146"/>
    <mergeCell ref="S146:T146"/>
    <mergeCell ref="V146:W146"/>
    <mergeCell ref="X146:Z146"/>
    <mergeCell ref="AS87:AU87"/>
    <mergeCell ref="AE97:AF97"/>
    <mergeCell ref="B96:C96"/>
    <mergeCell ref="AS92:AU92"/>
    <mergeCell ref="AG94:AR94"/>
    <mergeCell ref="S97:T97"/>
    <mergeCell ref="AW130:BA130"/>
    <mergeCell ref="AY97:AZ97"/>
    <mergeCell ref="BA97:BC97"/>
    <mergeCell ref="BA93:BC93"/>
    <mergeCell ref="AV96:AW96"/>
    <mergeCell ref="BB107:BC108"/>
    <mergeCell ref="O108:AD108"/>
    <mergeCell ref="AF108:AV108"/>
    <mergeCell ref="AS97:AU97"/>
    <mergeCell ref="BA95:BC95"/>
    <mergeCell ref="AS93:AU93"/>
    <mergeCell ref="BA87:BC87"/>
    <mergeCell ref="BA92:BC92"/>
    <mergeCell ref="P96:R96"/>
    <mergeCell ref="AV97:AW97"/>
    <mergeCell ref="AV93:AW93"/>
    <mergeCell ref="AY89:AZ89"/>
    <mergeCell ref="AY88:AZ88"/>
    <mergeCell ref="AV87:AW87"/>
    <mergeCell ref="AY96:AZ96"/>
    <mergeCell ref="AS95:AU95"/>
    <mergeCell ref="X96:Z96"/>
    <mergeCell ref="V97:W97"/>
    <mergeCell ref="X88:Z88"/>
    <mergeCell ref="AE88:AF88"/>
    <mergeCell ref="X97:Z97"/>
    <mergeCell ref="AG97:AR97"/>
    <mergeCell ref="V92:W92"/>
    <mergeCell ref="AG89:AR89"/>
    <mergeCell ref="B92:C92"/>
    <mergeCell ref="B89:C89"/>
    <mergeCell ref="B86:C86"/>
    <mergeCell ref="B85:C85"/>
    <mergeCell ref="D88:O88"/>
    <mergeCell ref="B87:C87"/>
    <mergeCell ref="D87:O87"/>
    <mergeCell ref="B88:C88"/>
    <mergeCell ref="AE93:AF93"/>
    <mergeCell ref="AE94:AF94"/>
    <mergeCell ref="S89:T89"/>
    <mergeCell ref="AS89:AU89"/>
    <mergeCell ref="V89:W89"/>
    <mergeCell ref="B83:O83"/>
    <mergeCell ref="S83:W83"/>
    <mergeCell ref="X85:Z85"/>
    <mergeCell ref="AE83:AR83"/>
    <mergeCell ref="AS84:AU84"/>
    <mergeCell ref="U104:V104"/>
    <mergeCell ref="X104:AB104"/>
    <mergeCell ref="AL104:AP104"/>
    <mergeCell ref="B100:BC100"/>
    <mergeCell ref="AY94:AZ94"/>
    <mergeCell ref="AY93:AZ93"/>
    <mergeCell ref="AE96:AF96"/>
    <mergeCell ref="AS96:AU96"/>
    <mergeCell ref="AY95:AZ95"/>
    <mergeCell ref="AV95:AW95"/>
    <mergeCell ref="B118:C118"/>
    <mergeCell ref="J106:N106"/>
    <mergeCell ref="O106:AV106"/>
    <mergeCell ref="BB118:BC118"/>
    <mergeCell ref="AY107:AY108"/>
    <mergeCell ref="AZ107:BA108"/>
    <mergeCell ref="B110:C110"/>
    <mergeCell ref="D110:I110"/>
    <mergeCell ref="J110:N110"/>
    <mergeCell ref="O110:AV110"/>
    <mergeCell ref="B79:C79"/>
    <mergeCell ref="D79:F79"/>
    <mergeCell ref="G79:I79"/>
    <mergeCell ref="J79:N79"/>
    <mergeCell ref="BA96:BC96"/>
    <mergeCell ref="AS86:AU86"/>
    <mergeCell ref="AV86:AW86"/>
    <mergeCell ref="AW79:AX79"/>
    <mergeCell ref="AZ79:BA79"/>
    <mergeCell ref="AS94:AU94"/>
    <mergeCell ref="BA94:BC94"/>
    <mergeCell ref="AY84:AZ84"/>
    <mergeCell ref="BA84:BC84"/>
    <mergeCell ref="AV94:AW94"/>
    <mergeCell ref="AV89:AW89"/>
    <mergeCell ref="BB79:BC79"/>
    <mergeCell ref="O79:AD79"/>
    <mergeCell ref="AF79:AV79"/>
    <mergeCell ref="BB78:BC78"/>
    <mergeCell ref="AF128:AV128"/>
    <mergeCell ref="BB126:BC126"/>
    <mergeCell ref="O127:AD127"/>
    <mergeCell ref="AF127:AV127"/>
    <mergeCell ref="BB127:BC128"/>
    <mergeCell ref="X89:Z89"/>
    <mergeCell ref="P89:R89"/>
    <mergeCell ref="B75:C75"/>
    <mergeCell ref="AW78:AX78"/>
    <mergeCell ref="AZ78:BA78"/>
    <mergeCell ref="B78:C78"/>
    <mergeCell ref="D78:F78"/>
    <mergeCell ref="G78:I78"/>
    <mergeCell ref="J78:N78"/>
    <mergeCell ref="O78:AD78"/>
    <mergeCell ref="AF78:AV78"/>
    <mergeCell ref="B77:C77"/>
    <mergeCell ref="D77:F77"/>
    <mergeCell ref="G77:I77"/>
    <mergeCell ref="J77:N77"/>
    <mergeCell ref="BB75:BC75"/>
    <mergeCell ref="B76:C76"/>
    <mergeCell ref="D76:F76"/>
    <mergeCell ref="G76:I76"/>
    <mergeCell ref="J76:N76"/>
    <mergeCell ref="O76:AD76"/>
    <mergeCell ref="BB76:BC76"/>
    <mergeCell ref="G73:I73"/>
    <mergeCell ref="J73:N73"/>
    <mergeCell ref="BB73:BC73"/>
    <mergeCell ref="B74:C74"/>
    <mergeCell ref="D74:F74"/>
    <mergeCell ref="G74:I74"/>
    <mergeCell ref="J74:N74"/>
    <mergeCell ref="BB74:BC74"/>
    <mergeCell ref="O74:AD74"/>
    <mergeCell ref="AF74:AV74"/>
    <mergeCell ref="BB77:BC77"/>
    <mergeCell ref="O77:AD77"/>
    <mergeCell ref="AF77:AV77"/>
    <mergeCell ref="AW77:AX77"/>
    <mergeCell ref="AZ77:BA77"/>
    <mergeCell ref="AF76:AV76"/>
    <mergeCell ref="AZ74:BA74"/>
    <mergeCell ref="O128:AD128"/>
    <mergeCell ref="AY92:AZ92"/>
    <mergeCell ref="AW76:AX76"/>
    <mergeCell ref="AZ76:BA76"/>
    <mergeCell ref="AW106:BA106"/>
    <mergeCell ref="D92:O92"/>
    <mergeCell ref="P92:R92"/>
    <mergeCell ref="BA83:BC83"/>
    <mergeCell ref="O75:AD75"/>
    <mergeCell ref="O72:AD72"/>
    <mergeCell ref="AF72:AV72"/>
    <mergeCell ref="B71:C71"/>
    <mergeCell ref="D71:F71"/>
    <mergeCell ref="G71:I71"/>
    <mergeCell ref="J75:N75"/>
    <mergeCell ref="O71:AD71"/>
    <mergeCell ref="AF71:AV71"/>
    <mergeCell ref="B73:C73"/>
    <mergeCell ref="D73:F73"/>
    <mergeCell ref="BB130:BC130"/>
    <mergeCell ref="O73:AD73"/>
    <mergeCell ref="AF73:AV73"/>
    <mergeCell ref="AW73:AX73"/>
    <mergeCell ref="AZ73:BA73"/>
    <mergeCell ref="D89:O89"/>
    <mergeCell ref="AZ75:BA75"/>
    <mergeCell ref="D96:O96"/>
    <mergeCell ref="D75:F75"/>
    <mergeCell ref="G75:I75"/>
    <mergeCell ref="AW72:AX72"/>
    <mergeCell ref="AZ72:BA72"/>
    <mergeCell ref="BB72:BC72"/>
    <mergeCell ref="B70:C70"/>
    <mergeCell ref="D70:F70"/>
    <mergeCell ref="G70:I70"/>
    <mergeCell ref="J70:N70"/>
    <mergeCell ref="O70:AD70"/>
    <mergeCell ref="AF70:AV70"/>
    <mergeCell ref="B72:C72"/>
    <mergeCell ref="B68:C68"/>
    <mergeCell ref="D68:F68"/>
    <mergeCell ref="G68:I68"/>
    <mergeCell ref="J68:N68"/>
    <mergeCell ref="O68:AD68"/>
    <mergeCell ref="AF68:AV68"/>
    <mergeCell ref="D67:F67"/>
    <mergeCell ref="G67:I67"/>
    <mergeCell ref="J67:N67"/>
    <mergeCell ref="BB67:BC67"/>
    <mergeCell ref="O67:AD67"/>
    <mergeCell ref="AF67:AV67"/>
    <mergeCell ref="AW67:AX67"/>
    <mergeCell ref="AZ67:BA67"/>
    <mergeCell ref="AW70:AX70"/>
    <mergeCell ref="AZ70:BA70"/>
    <mergeCell ref="BB71:BC71"/>
    <mergeCell ref="AW68:AX68"/>
    <mergeCell ref="AZ68:BA68"/>
    <mergeCell ref="BB68:BC68"/>
    <mergeCell ref="AW69:AX69"/>
    <mergeCell ref="BB70:BC70"/>
    <mergeCell ref="AW71:AX71"/>
    <mergeCell ref="AZ71:BA71"/>
    <mergeCell ref="B69:C69"/>
    <mergeCell ref="D69:F69"/>
    <mergeCell ref="G69:I69"/>
    <mergeCell ref="D84:O84"/>
    <mergeCell ref="P84:R84"/>
    <mergeCell ref="J71:N71"/>
    <mergeCell ref="J69:N69"/>
    <mergeCell ref="D72:F72"/>
    <mergeCell ref="G72:I72"/>
    <mergeCell ref="J72:N72"/>
    <mergeCell ref="AG28:BA28"/>
    <mergeCell ref="BB28:BC28"/>
    <mergeCell ref="AG26:BA26"/>
    <mergeCell ref="Y27:Z27"/>
    <mergeCell ref="BB26:BC26"/>
    <mergeCell ref="AE27:AF27"/>
    <mergeCell ref="AG27:BA27"/>
    <mergeCell ref="BB27:BC27"/>
    <mergeCell ref="B22:C22"/>
    <mergeCell ref="D22:X22"/>
    <mergeCell ref="AE95:AF95"/>
    <mergeCell ref="AG96:AR96"/>
    <mergeCell ref="AG95:AR95"/>
    <mergeCell ref="B84:C84"/>
    <mergeCell ref="B28:C28"/>
    <mergeCell ref="D28:X28"/>
    <mergeCell ref="Y28:Z28"/>
    <mergeCell ref="AE28:AF28"/>
    <mergeCell ref="V94:W94"/>
    <mergeCell ref="X94:Z94"/>
    <mergeCell ref="P85:R85"/>
    <mergeCell ref="AG85:AR85"/>
    <mergeCell ref="AE91:AR91"/>
    <mergeCell ref="AE87:AF87"/>
    <mergeCell ref="S93:T93"/>
    <mergeCell ref="V93:W93"/>
    <mergeCell ref="X93:Z93"/>
    <mergeCell ref="AE92:AF92"/>
    <mergeCell ref="V84:W84"/>
    <mergeCell ref="P83:R83"/>
    <mergeCell ref="B130:C130"/>
    <mergeCell ref="J130:N130"/>
    <mergeCell ref="D130:I130"/>
    <mergeCell ref="O130:AV130"/>
    <mergeCell ref="B93:C93"/>
    <mergeCell ref="D93:O93"/>
    <mergeCell ref="H104:L104"/>
    <mergeCell ref="S95:T95"/>
    <mergeCell ref="B67:C67"/>
    <mergeCell ref="BA86:BC86"/>
    <mergeCell ref="AS83:AU83"/>
    <mergeCell ref="AS85:AU85"/>
    <mergeCell ref="AV85:AW85"/>
    <mergeCell ref="S91:W91"/>
    <mergeCell ref="V86:W86"/>
    <mergeCell ref="BA89:BC89"/>
    <mergeCell ref="BA88:BC88"/>
    <mergeCell ref="AG87:AR87"/>
    <mergeCell ref="D94:O94"/>
    <mergeCell ref="P97:R97"/>
    <mergeCell ref="B97:C97"/>
    <mergeCell ref="D97:O97"/>
    <mergeCell ref="V96:W96"/>
    <mergeCell ref="AV92:AW92"/>
    <mergeCell ref="V95:W95"/>
    <mergeCell ref="X95:Z95"/>
    <mergeCell ref="P94:R94"/>
    <mergeCell ref="S94:T94"/>
    <mergeCell ref="B66:C66"/>
    <mergeCell ref="D66:F66"/>
    <mergeCell ref="G66:I66"/>
    <mergeCell ref="J66:N66"/>
    <mergeCell ref="D95:O95"/>
    <mergeCell ref="S96:T96"/>
    <mergeCell ref="B91:O91"/>
    <mergeCell ref="P91:R91"/>
    <mergeCell ref="B94:C94"/>
    <mergeCell ref="B95:C95"/>
    <mergeCell ref="BB66:BC66"/>
    <mergeCell ref="AV84:AW84"/>
    <mergeCell ref="AE84:AF84"/>
    <mergeCell ref="AF65:AV65"/>
    <mergeCell ref="AF69:AV69"/>
    <mergeCell ref="AW65:AX65"/>
    <mergeCell ref="AW74:AX74"/>
    <mergeCell ref="AF75:AV75"/>
    <mergeCell ref="AW75:AX75"/>
    <mergeCell ref="BB69:BC69"/>
    <mergeCell ref="AW61:AX61"/>
    <mergeCell ref="AZ61:BA61"/>
    <mergeCell ref="BB61:BC61"/>
    <mergeCell ref="O62:AD62"/>
    <mergeCell ref="AF62:AV62"/>
    <mergeCell ref="AW62:AX62"/>
    <mergeCell ref="AZ62:BA62"/>
    <mergeCell ref="BB62:BC62"/>
    <mergeCell ref="J63:N63"/>
    <mergeCell ref="O63:AD63"/>
    <mergeCell ref="AF63:AV63"/>
    <mergeCell ref="AF61:AV61"/>
    <mergeCell ref="J61:N61"/>
    <mergeCell ref="O61:AD61"/>
    <mergeCell ref="P95:R95"/>
    <mergeCell ref="O64:AD64"/>
    <mergeCell ref="P93:R93"/>
    <mergeCell ref="O66:AD66"/>
    <mergeCell ref="B62:C62"/>
    <mergeCell ref="B64:C64"/>
    <mergeCell ref="D64:F64"/>
    <mergeCell ref="D62:F62"/>
    <mergeCell ref="G62:I62"/>
    <mergeCell ref="J62:N62"/>
    <mergeCell ref="D63:F63"/>
    <mergeCell ref="BB60:BC60"/>
    <mergeCell ref="AF59:AV59"/>
    <mergeCell ref="AW59:AX59"/>
    <mergeCell ref="AZ59:BA59"/>
    <mergeCell ref="BB59:BC59"/>
    <mergeCell ref="O60:AD60"/>
    <mergeCell ref="AF60:AV60"/>
    <mergeCell ref="AW60:AX60"/>
    <mergeCell ref="AZ60:BA60"/>
    <mergeCell ref="D42:F42"/>
    <mergeCell ref="G42:I42"/>
    <mergeCell ref="B43:C43"/>
    <mergeCell ref="B57:C57"/>
    <mergeCell ref="D57:F57"/>
    <mergeCell ref="G57:I57"/>
    <mergeCell ref="B56:C56"/>
    <mergeCell ref="D56:F56"/>
    <mergeCell ref="B53:C53"/>
    <mergeCell ref="D53:F53"/>
    <mergeCell ref="J36:N36"/>
    <mergeCell ref="G36:I36"/>
    <mergeCell ref="G41:I41"/>
    <mergeCell ref="G44:I44"/>
    <mergeCell ref="J41:N41"/>
    <mergeCell ref="J57:N57"/>
    <mergeCell ref="G56:I56"/>
    <mergeCell ref="G53:I53"/>
    <mergeCell ref="G54:I54"/>
    <mergeCell ref="G50:I50"/>
    <mergeCell ref="AW64:AX64"/>
    <mergeCell ref="AW63:AX63"/>
    <mergeCell ref="AZ63:BA63"/>
    <mergeCell ref="BA91:BC91"/>
    <mergeCell ref="AE86:AF86"/>
    <mergeCell ref="AZ65:BA65"/>
    <mergeCell ref="BB65:BC65"/>
    <mergeCell ref="AZ69:BA69"/>
    <mergeCell ref="BB63:BC63"/>
    <mergeCell ref="AF64:AV64"/>
    <mergeCell ref="AG92:AR92"/>
    <mergeCell ref="AF66:AV66"/>
    <mergeCell ref="AW66:AX66"/>
    <mergeCell ref="AS91:AU91"/>
    <mergeCell ref="AV91:AZ91"/>
    <mergeCell ref="O69:AD69"/>
    <mergeCell ref="AS88:AU88"/>
    <mergeCell ref="AV88:AW88"/>
    <mergeCell ref="AG86:AR86"/>
    <mergeCell ref="AE89:AF89"/>
    <mergeCell ref="AG93:AR93"/>
    <mergeCell ref="AZ66:BA66"/>
    <mergeCell ref="AE85:AF85"/>
    <mergeCell ref="AZ58:BA58"/>
    <mergeCell ref="AZ64:BA64"/>
    <mergeCell ref="BB64:BC64"/>
    <mergeCell ref="AY86:AZ86"/>
    <mergeCell ref="AV83:AZ83"/>
    <mergeCell ref="AY85:AZ85"/>
    <mergeCell ref="BA85:BC85"/>
    <mergeCell ref="AZ57:BA57"/>
    <mergeCell ref="AF36:AV36"/>
    <mergeCell ref="AW42:AX42"/>
    <mergeCell ref="BB58:BC58"/>
    <mergeCell ref="BB56:BC56"/>
    <mergeCell ref="AF56:AV56"/>
    <mergeCell ref="AW56:AX56"/>
    <mergeCell ref="AZ56:BA56"/>
    <mergeCell ref="BB54:BC54"/>
    <mergeCell ref="BB57:BC57"/>
    <mergeCell ref="AW47:AX47"/>
    <mergeCell ref="B58:C58"/>
    <mergeCell ref="D58:F58"/>
    <mergeCell ref="G58:I58"/>
    <mergeCell ref="J58:N58"/>
    <mergeCell ref="AW57:AX57"/>
    <mergeCell ref="O57:AD57"/>
    <mergeCell ref="AF57:AV57"/>
    <mergeCell ref="B55:C55"/>
    <mergeCell ref="AF58:AV58"/>
    <mergeCell ref="AW58:AX58"/>
    <mergeCell ref="D43:F43"/>
    <mergeCell ref="D44:F44"/>
    <mergeCell ref="D47:F47"/>
    <mergeCell ref="D51:F51"/>
    <mergeCell ref="J53:N53"/>
    <mergeCell ref="AW53:AX53"/>
    <mergeCell ref="J47:N47"/>
    <mergeCell ref="O47:AD47"/>
    <mergeCell ref="AG88:AR88"/>
    <mergeCell ref="A3:AP4"/>
    <mergeCell ref="U11:V11"/>
    <mergeCell ref="B16:Z16"/>
    <mergeCell ref="AE16:BC16"/>
    <mergeCell ref="M7:T7"/>
    <mergeCell ref="B9:AM9"/>
    <mergeCell ref="X11:AB11"/>
    <mergeCell ref="H11:L11"/>
    <mergeCell ref="A5:AP5"/>
    <mergeCell ref="AL11:AP11"/>
    <mergeCell ref="AG17:BA17"/>
    <mergeCell ref="AE24:BC24"/>
    <mergeCell ref="BB17:BC17"/>
    <mergeCell ref="BB19:BC19"/>
    <mergeCell ref="AG21:BA21"/>
    <mergeCell ref="BB21:BC21"/>
    <mergeCell ref="AG20:BA20"/>
    <mergeCell ref="BB20:BC20"/>
    <mergeCell ref="AE22:AF22"/>
    <mergeCell ref="AG22:BA22"/>
    <mergeCell ref="BB36:BC36"/>
    <mergeCell ref="BB22:BC22"/>
    <mergeCell ref="BB18:BC18"/>
    <mergeCell ref="AG19:BA19"/>
    <mergeCell ref="AF35:AV35"/>
    <mergeCell ref="AE25:AF25"/>
    <mergeCell ref="AG25:BA25"/>
    <mergeCell ref="AG18:BA18"/>
    <mergeCell ref="AE26:AF26"/>
    <mergeCell ref="BB34:BC34"/>
    <mergeCell ref="Y22:Z22"/>
    <mergeCell ref="Y26:Z26"/>
    <mergeCell ref="BB25:BC25"/>
    <mergeCell ref="D30:X30"/>
    <mergeCell ref="BB35:BC35"/>
    <mergeCell ref="AW35:AX35"/>
    <mergeCell ref="AG30:BA30"/>
    <mergeCell ref="BB29:BC29"/>
    <mergeCell ref="AE30:AF30"/>
    <mergeCell ref="AE29:AF29"/>
    <mergeCell ref="BB30:BC30"/>
    <mergeCell ref="AG29:BA29"/>
    <mergeCell ref="AZ35:BA35"/>
    <mergeCell ref="B17:C17"/>
    <mergeCell ref="AE17:AF17"/>
    <mergeCell ref="Y17:Z17"/>
    <mergeCell ref="B18:C18"/>
    <mergeCell ref="D17:X17"/>
    <mergeCell ref="D18:X18"/>
    <mergeCell ref="AE18:AF18"/>
    <mergeCell ref="Y18:Z18"/>
    <mergeCell ref="B50:C50"/>
    <mergeCell ref="B51:C51"/>
    <mergeCell ref="B52:C52"/>
    <mergeCell ref="S84:T84"/>
    <mergeCell ref="B61:C61"/>
    <mergeCell ref="D61:F61"/>
    <mergeCell ref="G61:I61"/>
    <mergeCell ref="O53:AD53"/>
    <mergeCell ref="O59:AD59"/>
    <mergeCell ref="G64:I64"/>
    <mergeCell ref="J64:N64"/>
    <mergeCell ref="D54:F54"/>
    <mergeCell ref="G59:I59"/>
    <mergeCell ref="J59:N59"/>
    <mergeCell ref="G55:I55"/>
    <mergeCell ref="D60:F60"/>
    <mergeCell ref="G60:I60"/>
    <mergeCell ref="J60:N60"/>
    <mergeCell ref="B44:C44"/>
    <mergeCell ref="B54:C54"/>
    <mergeCell ref="D50:F50"/>
    <mergeCell ref="D49:F49"/>
    <mergeCell ref="D46:F46"/>
    <mergeCell ref="D45:F45"/>
    <mergeCell ref="D52:F52"/>
    <mergeCell ref="B45:C45"/>
    <mergeCell ref="B59:C59"/>
    <mergeCell ref="B49:C49"/>
    <mergeCell ref="B63:C63"/>
    <mergeCell ref="B60:C60"/>
    <mergeCell ref="D48:F48"/>
    <mergeCell ref="D59:F59"/>
    <mergeCell ref="D55:F55"/>
    <mergeCell ref="B47:C47"/>
    <mergeCell ref="B48:C48"/>
    <mergeCell ref="B25:C25"/>
    <mergeCell ref="D25:X25"/>
    <mergeCell ref="B42:C42"/>
    <mergeCell ref="B38:C38"/>
    <mergeCell ref="B46:C46"/>
    <mergeCell ref="B39:C39"/>
    <mergeCell ref="B41:C41"/>
    <mergeCell ref="D36:F36"/>
    <mergeCell ref="D41:F41"/>
    <mergeCell ref="D38:F38"/>
    <mergeCell ref="Y25:Z25"/>
    <mergeCell ref="G34:I34"/>
    <mergeCell ref="D34:F34"/>
    <mergeCell ref="B27:C27"/>
    <mergeCell ref="D27:X27"/>
    <mergeCell ref="B29:C29"/>
    <mergeCell ref="B30:C30"/>
    <mergeCell ref="D29:X29"/>
    <mergeCell ref="Y30:Z30"/>
    <mergeCell ref="Y29:Z29"/>
    <mergeCell ref="D19:X19"/>
    <mergeCell ref="AE19:AF19"/>
    <mergeCell ref="Y19:Z19"/>
    <mergeCell ref="D35:F35"/>
    <mergeCell ref="G35:I35"/>
    <mergeCell ref="J35:N35"/>
    <mergeCell ref="B24:Z24"/>
    <mergeCell ref="B26:C26"/>
    <mergeCell ref="D26:X26"/>
    <mergeCell ref="B19:C19"/>
    <mergeCell ref="B21:C21"/>
    <mergeCell ref="D21:X21"/>
    <mergeCell ref="AE21:AF21"/>
    <mergeCell ref="Y21:Z21"/>
    <mergeCell ref="B20:C20"/>
    <mergeCell ref="D20:X20"/>
    <mergeCell ref="Y20:Z20"/>
    <mergeCell ref="AE20:AF20"/>
    <mergeCell ref="AW34:BA34"/>
    <mergeCell ref="J34:N34"/>
    <mergeCell ref="O34:AV34"/>
    <mergeCell ref="B34:C34"/>
    <mergeCell ref="B36:C36"/>
    <mergeCell ref="O35:AD35"/>
    <mergeCell ref="O36:AD36"/>
    <mergeCell ref="B35:C35"/>
    <mergeCell ref="AW36:AX36"/>
    <mergeCell ref="AZ36:BA36"/>
    <mergeCell ref="AZ38:BA38"/>
    <mergeCell ref="J38:N38"/>
    <mergeCell ref="BB38:BC38"/>
    <mergeCell ref="AF38:AV38"/>
    <mergeCell ref="AZ41:BA41"/>
    <mergeCell ref="BB41:BC41"/>
    <mergeCell ref="AF39:AV39"/>
    <mergeCell ref="AW39:AX39"/>
    <mergeCell ref="BB39:BC39"/>
    <mergeCell ref="AW38:AX38"/>
    <mergeCell ref="D39:F39"/>
    <mergeCell ref="G39:I39"/>
    <mergeCell ref="J39:N39"/>
    <mergeCell ref="O39:AD39"/>
    <mergeCell ref="J42:N42"/>
    <mergeCell ref="BB43:BC43"/>
    <mergeCell ref="O42:AD42"/>
    <mergeCell ref="AW43:AX43"/>
    <mergeCell ref="AZ43:BA43"/>
    <mergeCell ref="AZ39:BA39"/>
    <mergeCell ref="AZ44:BA44"/>
    <mergeCell ref="BB44:BC44"/>
    <mergeCell ref="G43:I43"/>
    <mergeCell ref="BB45:BC45"/>
    <mergeCell ref="J44:N44"/>
    <mergeCell ref="O44:AD44"/>
    <mergeCell ref="AF44:AV44"/>
    <mergeCell ref="AW44:AX44"/>
    <mergeCell ref="O43:AD43"/>
    <mergeCell ref="AF43:AV43"/>
    <mergeCell ref="AF42:AV42"/>
    <mergeCell ref="AF41:AV41"/>
    <mergeCell ref="AW41:AX41"/>
    <mergeCell ref="AZ42:BA42"/>
    <mergeCell ref="BB42:BC42"/>
    <mergeCell ref="O41:AD41"/>
    <mergeCell ref="O48:AD48"/>
    <mergeCell ref="AF48:AV48"/>
    <mergeCell ref="AW48:AX48"/>
    <mergeCell ref="BB46:BC46"/>
    <mergeCell ref="BB47:BC47"/>
    <mergeCell ref="AW46:AX46"/>
    <mergeCell ref="AZ46:BA46"/>
    <mergeCell ref="AZ48:BA48"/>
    <mergeCell ref="BB48:BC48"/>
    <mergeCell ref="AF47:AV47"/>
    <mergeCell ref="AZ45:BA45"/>
    <mergeCell ref="J46:N46"/>
    <mergeCell ref="O46:AD46"/>
    <mergeCell ref="G45:I45"/>
    <mergeCell ref="J45:N45"/>
    <mergeCell ref="O45:AD45"/>
    <mergeCell ref="AF45:AV45"/>
    <mergeCell ref="AW45:AX45"/>
    <mergeCell ref="AF46:AV46"/>
    <mergeCell ref="G46:I46"/>
    <mergeCell ref="AW55:AX55"/>
    <mergeCell ref="AZ55:BA55"/>
    <mergeCell ref="J50:N50"/>
    <mergeCell ref="O50:AD50"/>
    <mergeCell ref="AF50:AV50"/>
    <mergeCell ref="AW49:AX49"/>
    <mergeCell ref="J52:N52"/>
    <mergeCell ref="O54:AD54"/>
    <mergeCell ref="J48:N48"/>
    <mergeCell ref="BB53:BC53"/>
    <mergeCell ref="AF52:AV52"/>
    <mergeCell ref="AZ53:BA53"/>
    <mergeCell ref="O52:AD52"/>
    <mergeCell ref="AZ54:BA54"/>
    <mergeCell ref="G52:I52"/>
    <mergeCell ref="B65:C65"/>
    <mergeCell ref="D65:F65"/>
    <mergeCell ref="G65:I65"/>
    <mergeCell ref="BB50:BC50"/>
    <mergeCell ref="BB51:BC51"/>
    <mergeCell ref="BB52:BC52"/>
    <mergeCell ref="J55:N55"/>
    <mergeCell ref="J54:N54"/>
    <mergeCell ref="J65:N65"/>
    <mergeCell ref="O55:AD55"/>
    <mergeCell ref="S87:T87"/>
    <mergeCell ref="D86:O86"/>
    <mergeCell ref="AF55:AV55"/>
    <mergeCell ref="X83:Z83"/>
    <mergeCell ref="AG84:AR84"/>
    <mergeCell ref="O65:AD65"/>
    <mergeCell ref="O56:AD56"/>
    <mergeCell ref="X86:Z86"/>
    <mergeCell ref="J56:N56"/>
    <mergeCell ref="G63:I63"/>
    <mergeCell ref="G49:I49"/>
    <mergeCell ref="J49:N49"/>
    <mergeCell ref="O49:AD49"/>
    <mergeCell ref="D85:O85"/>
    <mergeCell ref="P88:R88"/>
    <mergeCell ref="S88:T88"/>
    <mergeCell ref="V88:W88"/>
    <mergeCell ref="P86:R86"/>
    <mergeCell ref="O58:AD58"/>
    <mergeCell ref="P87:R87"/>
    <mergeCell ref="S92:T92"/>
    <mergeCell ref="V85:W85"/>
    <mergeCell ref="X92:Z92"/>
    <mergeCell ref="X91:Z91"/>
    <mergeCell ref="X84:Z84"/>
    <mergeCell ref="BB55:BC55"/>
    <mergeCell ref="V87:W87"/>
    <mergeCell ref="X87:Z87"/>
    <mergeCell ref="S85:T85"/>
    <mergeCell ref="S86:T86"/>
    <mergeCell ref="G47:I47"/>
    <mergeCell ref="G51:I51"/>
    <mergeCell ref="BB49:BC49"/>
    <mergeCell ref="AZ52:BA52"/>
    <mergeCell ref="AZ49:BA49"/>
    <mergeCell ref="AZ51:BA51"/>
    <mergeCell ref="AZ50:BA50"/>
    <mergeCell ref="AZ47:BA47"/>
    <mergeCell ref="AF49:AV49"/>
    <mergeCell ref="G48:I48"/>
    <mergeCell ref="J43:N43"/>
    <mergeCell ref="AF51:AV51"/>
    <mergeCell ref="AW51:AX51"/>
    <mergeCell ref="AW50:AX50"/>
    <mergeCell ref="AW54:AX54"/>
    <mergeCell ref="AF54:AV54"/>
    <mergeCell ref="J51:N51"/>
    <mergeCell ref="O51:AD51"/>
    <mergeCell ref="AW52:AX52"/>
    <mergeCell ref="AF53:AV53"/>
  </mergeCells>
  <conditionalFormatting sqref="O35:O36 O107:O134 O38:O39 O41:O42">
    <cfRule type="expression" priority="274" dxfId="156" stopIfTrue="1">
      <formula>AND(AW35=AZ35,AZ35&lt;&gt;"",AW35&lt;&gt;"")</formula>
    </cfRule>
    <cfRule type="expression" priority="275" dxfId="157" stopIfTrue="1">
      <formula>AND(AW35&gt;AZ35,AZ35&lt;&gt;"",AW35&lt;&gt;"")</formula>
    </cfRule>
    <cfRule type="expression" priority="276" dxfId="158" stopIfTrue="1">
      <formula>AND(AW35&lt;AZ35,AZ35&lt;&gt;"",AW35&lt;&gt;"")</formula>
    </cfRule>
  </conditionalFormatting>
  <conditionalFormatting sqref="AF35:AF36 AF107:AF134 AF38:AF39 AF41:AF42">
    <cfRule type="expression" priority="283" dxfId="156" stopIfTrue="1">
      <formula>AND(AW35=AZ35,AZ35&lt;&gt;"",AW35&lt;&gt;"")</formula>
    </cfRule>
    <cfRule type="expression" priority="284" dxfId="157" stopIfTrue="1">
      <formula>AND(AW35&lt;AZ35,AZ35&lt;&gt;"",AW35&lt;&gt;"")</formula>
    </cfRule>
    <cfRule type="expression" priority="285" dxfId="158" stopIfTrue="1">
      <formula>AND(AW35&gt;AZ35,AZ35&lt;&gt;"",AW35&lt;&gt;"")</formula>
    </cfRule>
  </conditionalFormatting>
  <conditionalFormatting sqref="O135">
    <cfRule type="expression" priority="199" dxfId="156" stopIfTrue="1">
      <formula>AND(AW135=AZ135,AZ135&lt;&gt;"",AW135&lt;&gt;"")</formula>
    </cfRule>
    <cfRule type="expression" priority="200" dxfId="157" stopIfTrue="1">
      <formula>AND(AW135&gt;AZ135,AZ135&lt;&gt;"",AW135&lt;&gt;"")</formula>
    </cfRule>
    <cfRule type="expression" priority="201" dxfId="158" stopIfTrue="1">
      <formula>AND(AW135&lt;AZ135,AZ135&lt;&gt;"",AW135&lt;&gt;"")</formula>
    </cfRule>
  </conditionalFormatting>
  <conditionalFormatting sqref="AF135">
    <cfRule type="expression" priority="202" dxfId="156" stopIfTrue="1">
      <formula>AND(AW135=AZ135,AZ135&lt;&gt;"",AW135&lt;&gt;"")</formula>
    </cfRule>
    <cfRule type="expression" priority="203" dxfId="157" stopIfTrue="1">
      <formula>AND(AW135&lt;AZ135,AZ135&lt;&gt;"",AW135&lt;&gt;"")</formula>
    </cfRule>
    <cfRule type="expression" priority="204" dxfId="158" stopIfTrue="1">
      <formula>AND(AW135&gt;AZ135,AZ135&lt;&gt;"",AW135&lt;&gt;"")</formula>
    </cfRule>
  </conditionalFormatting>
  <conditionalFormatting sqref="O37">
    <cfRule type="expression" priority="193" dxfId="156" stopIfTrue="1">
      <formula>AND(AW37=AZ37,AZ37&lt;&gt;"",AW37&lt;&gt;"")</formula>
    </cfRule>
    <cfRule type="expression" priority="194" dxfId="157" stopIfTrue="1">
      <formula>AND(AW37&gt;AZ37,AZ37&lt;&gt;"",AW37&lt;&gt;"")</formula>
    </cfRule>
    <cfRule type="expression" priority="195" dxfId="158" stopIfTrue="1">
      <formula>AND(AW37&lt;AZ37,AZ37&lt;&gt;"",AW37&lt;&gt;"")</formula>
    </cfRule>
  </conditionalFormatting>
  <conditionalFormatting sqref="AF37">
    <cfRule type="expression" priority="196" dxfId="156" stopIfTrue="1">
      <formula>AND(AW37=AZ37,AZ37&lt;&gt;"",AW37&lt;&gt;"")</formula>
    </cfRule>
    <cfRule type="expression" priority="197" dxfId="157" stopIfTrue="1">
      <formula>AND(AW37&lt;AZ37,AZ37&lt;&gt;"",AW37&lt;&gt;"")</formula>
    </cfRule>
    <cfRule type="expression" priority="198" dxfId="158" stopIfTrue="1">
      <formula>AND(AW37&gt;AZ37,AZ37&lt;&gt;"",AW37&lt;&gt;"")</formula>
    </cfRule>
  </conditionalFormatting>
  <conditionalFormatting sqref="O40">
    <cfRule type="expression" priority="187" dxfId="156" stopIfTrue="1">
      <formula>AND(AW40=AZ40,AZ40&lt;&gt;"",AW40&lt;&gt;"")</formula>
    </cfRule>
    <cfRule type="expression" priority="188" dxfId="157" stopIfTrue="1">
      <formula>AND(AW40&gt;AZ40,AZ40&lt;&gt;"",AW40&lt;&gt;"")</formula>
    </cfRule>
    <cfRule type="expression" priority="189" dxfId="158" stopIfTrue="1">
      <formula>AND(AW40&lt;AZ40,AZ40&lt;&gt;"",AW40&lt;&gt;"")</formula>
    </cfRule>
  </conditionalFormatting>
  <conditionalFormatting sqref="AF40">
    <cfRule type="expression" priority="190" dxfId="156" stopIfTrue="1">
      <formula>AND(AW40=AZ40,AZ40&lt;&gt;"",AW40&lt;&gt;"")</formula>
    </cfRule>
    <cfRule type="expression" priority="191" dxfId="157" stopIfTrue="1">
      <formula>AND(AW40&lt;AZ40,AZ40&lt;&gt;"",AW40&lt;&gt;"")</formula>
    </cfRule>
    <cfRule type="expression" priority="192" dxfId="158" stopIfTrue="1">
      <formula>AND(AW40&gt;AZ40,AZ40&lt;&gt;"",AW40&lt;&gt;"")</formula>
    </cfRule>
  </conditionalFormatting>
  <conditionalFormatting sqref="O43">
    <cfRule type="expression" priority="175" dxfId="156" stopIfTrue="1">
      <formula>AND(AW43=AZ43,AZ43&lt;&gt;"",AW43&lt;&gt;"")</formula>
    </cfRule>
    <cfRule type="expression" priority="176" dxfId="157" stopIfTrue="1">
      <formula>AND(AW43&gt;AZ43,AZ43&lt;&gt;"",AW43&lt;&gt;"")</formula>
    </cfRule>
    <cfRule type="expression" priority="177" dxfId="158" stopIfTrue="1">
      <formula>AND(AW43&lt;AZ43,AZ43&lt;&gt;"",AW43&lt;&gt;"")</formula>
    </cfRule>
  </conditionalFormatting>
  <conditionalFormatting sqref="AF43">
    <cfRule type="expression" priority="178" dxfId="156" stopIfTrue="1">
      <formula>AND(AW43=AZ43,AZ43&lt;&gt;"",AW43&lt;&gt;"")</formula>
    </cfRule>
    <cfRule type="expression" priority="179" dxfId="157" stopIfTrue="1">
      <formula>AND(AW43&lt;AZ43,AZ43&lt;&gt;"",AW43&lt;&gt;"")</formula>
    </cfRule>
    <cfRule type="expression" priority="180" dxfId="158" stopIfTrue="1">
      <formula>AND(AW43&gt;AZ43,AZ43&lt;&gt;"",AW43&lt;&gt;"")</formula>
    </cfRule>
  </conditionalFormatting>
  <conditionalFormatting sqref="O44:O45 O50:O51">
    <cfRule type="expression" priority="169" dxfId="156" stopIfTrue="1">
      <formula>AND(AW44=AZ44,AZ44&lt;&gt;"",AW44&lt;&gt;"")</formula>
    </cfRule>
    <cfRule type="expression" priority="170" dxfId="157" stopIfTrue="1">
      <formula>AND(AW44&gt;AZ44,AZ44&lt;&gt;"",AW44&lt;&gt;"")</formula>
    </cfRule>
    <cfRule type="expression" priority="171" dxfId="158" stopIfTrue="1">
      <formula>AND(AW44&lt;AZ44,AZ44&lt;&gt;"",AW44&lt;&gt;"")</formula>
    </cfRule>
  </conditionalFormatting>
  <conditionalFormatting sqref="AF44:AF45 AF50:AF51">
    <cfRule type="expression" priority="172" dxfId="156" stopIfTrue="1">
      <formula>AND(AW44=AZ44,AZ44&lt;&gt;"",AW44&lt;&gt;"")</formula>
    </cfRule>
    <cfRule type="expression" priority="173" dxfId="157" stopIfTrue="1">
      <formula>AND(AW44&lt;AZ44,AZ44&lt;&gt;"",AW44&lt;&gt;"")</formula>
    </cfRule>
    <cfRule type="expression" priority="174" dxfId="158" stopIfTrue="1">
      <formula>AND(AW44&gt;AZ44,AZ44&lt;&gt;"",AW44&lt;&gt;"")</formula>
    </cfRule>
  </conditionalFormatting>
  <conditionalFormatting sqref="O46">
    <cfRule type="expression" priority="163" dxfId="156" stopIfTrue="1">
      <formula>AND(AW46=AZ46,AZ46&lt;&gt;"",AW46&lt;&gt;"")</formula>
    </cfRule>
    <cfRule type="expression" priority="164" dxfId="157" stopIfTrue="1">
      <formula>AND(AW46&gt;AZ46,AZ46&lt;&gt;"",AW46&lt;&gt;"")</formula>
    </cfRule>
    <cfRule type="expression" priority="165" dxfId="158" stopIfTrue="1">
      <formula>AND(AW46&lt;AZ46,AZ46&lt;&gt;"",AW46&lt;&gt;"")</formula>
    </cfRule>
  </conditionalFormatting>
  <conditionalFormatting sqref="AF46">
    <cfRule type="expression" priority="166" dxfId="156" stopIfTrue="1">
      <formula>AND(AW46=AZ46,AZ46&lt;&gt;"",AW46&lt;&gt;"")</formula>
    </cfRule>
    <cfRule type="expression" priority="167" dxfId="157" stopIfTrue="1">
      <formula>AND(AW46&lt;AZ46,AZ46&lt;&gt;"",AW46&lt;&gt;"")</formula>
    </cfRule>
    <cfRule type="expression" priority="168" dxfId="158" stopIfTrue="1">
      <formula>AND(AW46&gt;AZ46,AZ46&lt;&gt;"",AW46&lt;&gt;"")</formula>
    </cfRule>
  </conditionalFormatting>
  <conditionalFormatting sqref="O52">
    <cfRule type="expression" priority="151" dxfId="156" stopIfTrue="1">
      <formula>AND(AW52=AZ52,AZ52&lt;&gt;"",AW52&lt;&gt;"")</formula>
    </cfRule>
    <cfRule type="expression" priority="152" dxfId="157" stopIfTrue="1">
      <formula>AND(AW52&gt;AZ52,AZ52&lt;&gt;"",AW52&lt;&gt;"")</formula>
    </cfRule>
    <cfRule type="expression" priority="153" dxfId="158" stopIfTrue="1">
      <formula>AND(AW52&lt;AZ52,AZ52&lt;&gt;"",AW52&lt;&gt;"")</formula>
    </cfRule>
  </conditionalFormatting>
  <conditionalFormatting sqref="AF52">
    <cfRule type="expression" priority="154" dxfId="156" stopIfTrue="1">
      <formula>AND(AW52=AZ52,AZ52&lt;&gt;"",AW52&lt;&gt;"")</formula>
    </cfRule>
    <cfRule type="expression" priority="155" dxfId="157" stopIfTrue="1">
      <formula>AND(AW52&lt;AZ52,AZ52&lt;&gt;"",AW52&lt;&gt;"")</formula>
    </cfRule>
    <cfRule type="expression" priority="156" dxfId="158" stopIfTrue="1">
      <formula>AND(AW52&gt;AZ52,AZ52&lt;&gt;"",AW52&lt;&gt;"")</formula>
    </cfRule>
  </conditionalFormatting>
  <conditionalFormatting sqref="O53 O60">
    <cfRule type="expression" priority="145" dxfId="156" stopIfTrue="1">
      <formula>AND(AW53=AZ53,AZ53&lt;&gt;"",AW53&lt;&gt;"")</formula>
    </cfRule>
    <cfRule type="expression" priority="146" dxfId="157" stopIfTrue="1">
      <formula>AND(AW53&gt;AZ53,AZ53&lt;&gt;"",AW53&lt;&gt;"")</formula>
    </cfRule>
    <cfRule type="expression" priority="147" dxfId="158" stopIfTrue="1">
      <formula>AND(AW53&lt;AZ53,AZ53&lt;&gt;"",AW53&lt;&gt;"")</formula>
    </cfRule>
  </conditionalFormatting>
  <conditionalFormatting sqref="AF53:AF54 AF59:AF61">
    <cfRule type="expression" priority="148" dxfId="156" stopIfTrue="1">
      <formula>AND(AW53=AZ53,AZ53&lt;&gt;"",AW53&lt;&gt;"")</formula>
    </cfRule>
    <cfRule type="expression" priority="149" dxfId="157" stopIfTrue="1">
      <formula>AND(AW53&lt;AZ53,AZ53&lt;&gt;"",AW53&lt;&gt;"")</formula>
    </cfRule>
    <cfRule type="expression" priority="150" dxfId="158" stopIfTrue="1">
      <formula>AND(AW53&gt;AZ53,AZ53&lt;&gt;"",AW53&lt;&gt;"")</formula>
    </cfRule>
  </conditionalFormatting>
  <conditionalFormatting sqref="O55">
    <cfRule type="expression" priority="139" dxfId="156" stopIfTrue="1">
      <formula>AND(AW55=AZ55,AZ55&lt;&gt;"",AW55&lt;&gt;"")</formula>
    </cfRule>
    <cfRule type="expression" priority="140" dxfId="157" stopIfTrue="1">
      <formula>AND(AW55&gt;AZ55,AZ55&lt;&gt;"",AW55&lt;&gt;"")</formula>
    </cfRule>
    <cfRule type="expression" priority="141" dxfId="158" stopIfTrue="1">
      <formula>AND(AW55&lt;AZ55,AZ55&lt;&gt;"",AW55&lt;&gt;"")</formula>
    </cfRule>
  </conditionalFormatting>
  <conditionalFormatting sqref="AF55">
    <cfRule type="expression" priority="142" dxfId="156" stopIfTrue="1">
      <formula>AND(AW55=AZ55,AZ55&lt;&gt;"",AW55&lt;&gt;"")</formula>
    </cfRule>
    <cfRule type="expression" priority="143" dxfId="157" stopIfTrue="1">
      <formula>AND(AW55&lt;AZ55,AZ55&lt;&gt;"",AW55&lt;&gt;"")</formula>
    </cfRule>
    <cfRule type="expression" priority="144" dxfId="158" stopIfTrue="1">
      <formula>AND(AW55&gt;AZ55,AZ55&lt;&gt;"",AW55&lt;&gt;"")</formula>
    </cfRule>
  </conditionalFormatting>
  <conditionalFormatting sqref="O62:O63 O68:O69">
    <cfRule type="expression" priority="121" dxfId="156" stopIfTrue="1">
      <formula>AND(AW62=AZ62,AZ62&lt;&gt;"",AW62&lt;&gt;"")</formula>
    </cfRule>
    <cfRule type="expression" priority="122" dxfId="157" stopIfTrue="1">
      <formula>AND(AW62&gt;AZ62,AZ62&lt;&gt;"",AW62&lt;&gt;"")</formula>
    </cfRule>
    <cfRule type="expression" priority="123" dxfId="158" stopIfTrue="1">
      <formula>AND(AW62&lt;AZ62,AZ62&lt;&gt;"",AW62&lt;&gt;"")</formula>
    </cfRule>
  </conditionalFormatting>
  <conditionalFormatting sqref="AF62:AF63 AF68:AF69">
    <cfRule type="expression" priority="124" dxfId="156" stopIfTrue="1">
      <formula>AND(AW62=AZ62,AZ62&lt;&gt;"",AW62&lt;&gt;"")</formula>
    </cfRule>
    <cfRule type="expression" priority="125" dxfId="157" stopIfTrue="1">
      <formula>AND(AW62&lt;AZ62,AZ62&lt;&gt;"",AW62&lt;&gt;"")</formula>
    </cfRule>
    <cfRule type="expression" priority="126" dxfId="158" stopIfTrue="1">
      <formula>AND(AW62&gt;AZ62,AZ62&lt;&gt;"",AW62&lt;&gt;"")</formula>
    </cfRule>
  </conditionalFormatting>
  <conditionalFormatting sqref="O64">
    <cfRule type="expression" priority="115" dxfId="156" stopIfTrue="1">
      <formula>AND(AW64=AZ64,AZ64&lt;&gt;"",AW64&lt;&gt;"")</formula>
    </cfRule>
    <cfRule type="expression" priority="116" dxfId="157" stopIfTrue="1">
      <formula>AND(AW64&gt;AZ64,AZ64&lt;&gt;"",AW64&lt;&gt;"")</formula>
    </cfRule>
    <cfRule type="expression" priority="117" dxfId="158" stopIfTrue="1">
      <formula>AND(AW64&lt;AZ64,AZ64&lt;&gt;"",AW64&lt;&gt;"")</formula>
    </cfRule>
  </conditionalFormatting>
  <conditionalFormatting sqref="AF64">
    <cfRule type="expression" priority="118" dxfId="156" stopIfTrue="1">
      <formula>AND(AW64=AZ64,AZ64&lt;&gt;"",AW64&lt;&gt;"")</formula>
    </cfRule>
    <cfRule type="expression" priority="119" dxfId="157" stopIfTrue="1">
      <formula>AND(AW64&lt;AZ64,AZ64&lt;&gt;"",AW64&lt;&gt;"")</formula>
    </cfRule>
    <cfRule type="expression" priority="120" dxfId="158" stopIfTrue="1">
      <formula>AND(AW64&gt;AZ64,AZ64&lt;&gt;"",AW64&lt;&gt;"")</formula>
    </cfRule>
  </conditionalFormatting>
  <conditionalFormatting sqref="O70">
    <cfRule type="expression" priority="103" dxfId="156" stopIfTrue="1">
      <formula>AND(AW70=AZ70,AZ70&lt;&gt;"",AW70&lt;&gt;"")</formula>
    </cfRule>
    <cfRule type="expression" priority="104" dxfId="157" stopIfTrue="1">
      <formula>AND(AW70&gt;AZ70,AZ70&lt;&gt;"",AW70&lt;&gt;"")</formula>
    </cfRule>
    <cfRule type="expression" priority="105" dxfId="158" stopIfTrue="1">
      <formula>AND(AW70&lt;AZ70,AZ70&lt;&gt;"",AW70&lt;&gt;"")</formula>
    </cfRule>
  </conditionalFormatting>
  <conditionalFormatting sqref="AF70">
    <cfRule type="expression" priority="106" dxfId="156" stopIfTrue="1">
      <formula>AND(AW70=AZ70,AZ70&lt;&gt;"",AW70&lt;&gt;"")</formula>
    </cfRule>
    <cfRule type="expression" priority="107" dxfId="157" stopIfTrue="1">
      <formula>AND(AW70&lt;AZ70,AZ70&lt;&gt;"",AW70&lt;&gt;"")</formula>
    </cfRule>
    <cfRule type="expression" priority="108" dxfId="158" stopIfTrue="1">
      <formula>AND(AW70&gt;AZ70,AZ70&lt;&gt;"",AW70&lt;&gt;"")</formula>
    </cfRule>
  </conditionalFormatting>
  <conditionalFormatting sqref="O71:O72 O77:O78">
    <cfRule type="expression" priority="97" dxfId="156" stopIfTrue="1">
      <formula>AND(AW71=AZ71,AZ71&lt;&gt;"",AW71&lt;&gt;"")</formula>
    </cfRule>
    <cfRule type="expression" priority="98" dxfId="157" stopIfTrue="1">
      <formula>AND(AW71&gt;AZ71,AZ71&lt;&gt;"",AW71&lt;&gt;"")</formula>
    </cfRule>
    <cfRule type="expression" priority="99" dxfId="158" stopIfTrue="1">
      <formula>AND(AW71&lt;AZ71,AZ71&lt;&gt;"",AW71&lt;&gt;"")</formula>
    </cfRule>
  </conditionalFormatting>
  <conditionalFormatting sqref="AF71:AF72 AF77:AF78">
    <cfRule type="expression" priority="100" dxfId="156" stopIfTrue="1">
      <formula>AND(AW71=AZ71,AZ71&lt;&gt;"",AW71&lt;&gt;"")</formula>
    </cfRule>
    <cfRule type="expression" priority="101" dxfId="157" stopIfTrue="1">
      <formula>AND(AW71&lt;AZ71,AZ71&lt;&gt;"",AW71&lt;&gt;"")</formula>
    </cfRule>
    <cfRule type="expression" priority="102" dxfId="158" stopIfTrue="1">
      <formula>AND(AW71&gt;AZ71,AZ71&lt;&gt;"",AW71&lt;&gt;"")</formula>
    </cfRule>
  </conditionalFormatting>
  <conditionalFormatting sqref="O73">
    <cfRule type="expression" priority="91" dxfId="156" stopIfTrue="1">
      <formula>AND(AW73=AZ73,AZ73&lt;&gt;"",AW73&lt;&gt;"")</formula>
    </cfRule>
    <cfRule type="expression" priority="92" dxfId="157" stopIfTrue="1">
      <formula>AND(AW73&gt;AZ73,AZ73&lt;&gt;"",AW73&lt;&gt;"")</formula>
    </cfRule>
    <cfRule type="expression" priority="93" dxfId="158" stopIfTrue="1">
      <formula>AND(AW73&lt;AZ73,AZ73&lt;&gt;"",AW73&lt;&gt;"")</formula>
    </cfRule>
  </conditionalFormatting>
  <conditionalFormatting sqref="AF73">
    <cfRule type="expression" priority="94" dxfId="156" stopIfTrue="1">
      <formula>AND(AW73=AZ73,AZ73&lt;&gt;"",AW73&lt;&gt;"")</formula>
    </cfRule>
    <cfRule type="expression" priority="95" dxfId="157" stopIfTrue="1">
      <formula>AND(AW73&lt;AZ73,AZ73&lt;&gt;"",AW73&lt;&gt;"")</formula>
    </cfRule>
    <cfRule type="expression" priority="96" dxfId="158" stopIfTrue="1">
      <formula>AND(AW73&gt;AZ73,AZ73&lt;&gt;"",AW73&lt;&gt;"")</formula>
    </cfRule>
  </conditionalFormatting>
  <conditionalFormatting sqref="O79">
    <cfRule type="expression" priority="79" dxfId="156" stopIfTrue="1">
      <formula>AND(AW79=AZ79,AZ79&lt;&gt;"",AW79&lt;&gt;"")</formula>
    </cfRule>
    <cfRule type="expression" priority="80" dxfId="157" stopIfTrue="1">
      <formula>AND(AW79&gt;AZ79,AZ79&lt;&gt;"",AW79&lt;&gt;"")</formula>
    </cfRule>
    <cfRule type="expression" priority="81" dxfId="158" stopIfTrue="1">
      <formula>AND(AW79&lt;AZ79,AZ79&lt;&gt;"",AW79&lt;&gt;"")</formula>
    </cfRule>
  </conditionalFormatting>
  <conditionalFormatting sqref="AF79">
    <cfRule type="expression" priority="82" dxfId="156" stopIfTrue="1">
      <formula>AND(AW79=AZ79,AZ79&lt;&gt;"",AW79&lt;&gt;"")</formula>
    </cfRule>
    <cfRule type="expression" priority="83" dxfId="157" stopIfTrue="1">
      <formula>AND(AW79&lt;AZ79,AZ79&lt;&gt;"",AW79&lt;&gt;"")</formula>
    </cfRule>
    <cfRule type="expression" priority="84" dxfId="158" stopIfTrue="1">
      <formula>AND(AW79&gt;AZ79,AZ79&lt;&gt;"",AW79&lt;&gt;"")</formula>
    </cfRule>
  </conditionalFormatting>
  <conditionalFormatting sqref="O54">
    <cfRule type="expression" priority="76" dxfId="156" stopIfTrue="1">
      <formula>AND(AW54=AZ54,AZ54&lt;&gt;"",AW54&lt;&gt;"")</formula>
    </cfRule>
    <cfRule type="expression" priority="77" dxfId="157" stopIfTrue="1">
      <formula>AND(AW54&gt;AZ54,AZ54&lt;&gt;"",AW54&lt;&gt;"")</formula>
    </cfRule>
    <cfRule type="expression" priority="78" dxfId="158" stopIfTrue="1">
      <formula>AND(AW54&lt;AZ54,AZ54&lt;&gt;"",AW54&lt;&gt;"")</formula>
    </cfRule>
  </conditionalFormatting>
  <conditionalFormatting sqref="O61">
    <cfRule type="expression" priority="1" dxfId="156" stopIfTrue="1">
      <formula>AND(AW61=AZ61,AZ61&lt;&gt;"",AW61&lt;&gt;"")</formula>
    </cfRule>
    <cfRule type="expression" priority="2" dxfId="157" stopIfTrue="1">
      <formula>AND(AW61&gt;AZ61,AZ61&lt;&gt;"",AW61&lt;&gt;"")</formula>
    </cfRule>
    <cfRule type="expression" priority="3" dxfId="158" stopIfTrue="1">
      <formula>AND(AW61&lt;AZ61,AZ61&lt;&gt;"",AW61&lt;&gt;"")</formula>
    </cfRule>
  </conditionalFormatting>
  <conditionalFormatting sqref="O47:O48">
    <cfRule type="expression" priority="58" dxfId="156" stopIfTrue="1">
      <formula>AND(AW47=AZ47,AZ47&lt;&gt;"",AW47&lt;&gt;"")</formula>
    </cfRule>
    <cfRule type="expression" priority="59" dxfId="157" stopIfTrue="1">
      <formula>AND(AW47&gt;AZ47,AZ47&lt;&gt;"",AW47&lt;&gt;"")</formula>
    </cfRule>
    <cfRule type="expression" priority="60" dxfId="158" stopIfTrue="1">
      <formula>AND(AW47&lt;AZ47,AZ47&lt;&gt;"",AW47&lt;&gt;"")</formula>
    </cfRule>
  </conditionalFormatting>
  <conditionalFormatting sqref="AF47:AF48">
    <cfRule type="expression" priority="61" dxfId="156" stopIfTrue="1">
      <formula>AND(AW47=AZ47,AZ47&lt;&gt;"",AW47&lt;&gt;"")</formula>
    </cfRule>
    <cfRule type="expression" priority="62" dxfId="157" stopIfTrue="1">
      <formula>AND(AW47&lt;AZ47,AZ47&lt;&gt;"",AW47&lt;&gt;"")</formula>
    </cfRule>
    <cfRule type="expression" priority="63" dxfId="158" stopIfTrue="1">
      <formula>AND(AW47&gt;AZ47,AZ47&lt;&gt;"",AW47&lt;&gt;"")</formula>
    </cfRule>
  </conditionalFormatting>
  <conditionalFormatting sqref="O49">
    <cfRule type="expression" priority="52" dxfId="156" stopIfTrue="1">
      <formula>AND(AW49=AZ49,AZ49&lt;&gt;"",AW49&lt;&gt;"")</formula>
    </cfRule>
    <cfRule type="expression" priority="53" dxfId="157" stopIfTrue="1">
      <formula>AND(AW49&gt;AZ49,AZ49&lt;&gt;"",AW49&lt;&gt;"")</formula>
    </cfRule>
    <cfRule type="expression" priority="54" dxfId="158" stopIfTrue="1">
      <formula>AND(AW49&lt;AZ49,AZ49&lt;&gt;"",AW49&lt;&gt;"")</formula>
    </cfRule>
  </conditionalFormatting>
  <conditionalFormatting sqref="AF49">
    <cfRule type="expression" priority="55" dxfId="156" stopIfTrue="1">
      <formula>AND(AW49=AZ49,AZ49&lt;&gt;"",AW49&lt;&gt;"")</formula>
    </cfRule>
    <cfRule type="expression" priority="56" dxfId="157" stopIfTrue="1">
      <formula>AND(AW49&lt;AZ49,AZ49&lt;&gt;"",AW49&lt;&gt;"")</formula>
    </cfRule>
    <cfRule type="expression" priority="57" dxfId="158" stopIfTrue="1">
      <formula>AND(AW49&gt;AZ49,AZ49&lt;&gt;"",AW49&lt;&gt;"")</formula>
    </cfRule>
  </conditionalFormatting>
  <conditionalFormatting sqref="O56">
    <cfRule type="expression" priority="46" dxfId="156" stopIfTrue="1">
      <formula>AND(AW56=AZ56,AZ56&lt;&gt;"",AW56&lt;&gt;"")</formula>
    </cfRule>
    <cfRule type="expression" priority="47" dxfId="157" stopIfTrue="1">
      <formula>AND(AW56&gt;AZ56,AZ56&lt;&gt;"",AW56&lt;&gt;"")</formula>
    </cfRule>
    <cfRule type="expression" priority="48" dxfId="158" stopIfTrue="1">
      <formula>AND(AW56&lt;AZ56,AZ56&lt;&gt;"",AW56&lt;&gt;"")</formula>
    </cfRule>
  </conditionalFormatting>
  <conditionalFormatting sqref="AF56:AF57">
    <cfRule type="expression" priority="49" dxfId="156" stopIfTrue="1">
      <formula>AND(AW56=AZ56,AZ56&lt;&gt;"",AW56&lt;&gt;"")</formula>
    </cfRule>
    <cfRule type="expression" priority="50" dxfId="157" stopIfTrue="1">
      <formula>AND(AW56&lt;AZ56,AZ56&lt;&gt;"",AW56&lt;&gt;"")</formula>
    </cfRule>
    <cfRule type="expression" priority="51" dxfId="158" stopIfTrue="1">
      <formula>AND(AW56&gt;AZ56,AZ56&lt;&gt;"",AW56&lt;&gt;"")</formula>
    </cfRule>
  </conditionalFormatting>
  <conditionalFormatting sqref="O58">
    <cfRule type="expression" priority="40" dxfId="156" stopIfTrue="1">
      <formula>AND(AW58=AZ58,AZ58&lt;&gt;"",AW58&lt;&gt;"")</formula>
    </cfRule>
    <cfRule type="expression" priority="41" dxfId="157" stopIfTrue="1">
      <formula>AND(AW58&gt;AZ58,AZ58&lt;&gt;"",AW58&lt;&gt;"")</formula>
    </cfRule>
    <cfRule type="expression" priority="42" dxfId="158" stopIfTrue="1">
      <formula>AND(AW58&lt;AZ58,AZ58&lt;&gt;"",AW58&lt;&gt;"")</formula>
    </cfRule>
  </conditionalFormatting>
  <conditionalFormatting sqref="AF58">
    <cfRule type="expression" priority="43" dxfId="156" stopIfTrue="1">
      <formula>AND(AW58=AZ58,AZ58&lt;&gt;"",AW58&lt;&gt;"")</formula>
    </cfRule>
    <cfRule type="expression" priority="44" dxfId="157" stopIfTrue="1">
      <formula>AND(AW58&lt;AZ58,AZ58&lt;&gt;"",AW58&lt;&gt;"")</formula>
    </cfRule>
    <cfRule type="expression" priority="45" dxfId="158" stopIfTrue="1">
      <formula>AND(AW58&gt;AZ58,AZ58&lt;&gt;"",AW58&lt;&gt;"")</formula>
    </cfRule>
  </conditionalFormatting>
  <conditionalFormatting sqref="O57">
    <cfRule type="expression" priority="37" dxfId="156" stopIfTrue="1">
      <formula>AND(AW57=AZ57,AZ57&lt;&gt;"",AW57&lt;&gt;"")</formula>
    </cfRule>
    <cfRule type="expression" priority="38" dxfId="157" stopIfTrue="1">
      <formula>AND(AW57&gt;AZ57,AZ57&lt;&gt;"",AW57&lt;&gt;"")</formula>
    </cfRule>
    <cfRule type="expression" priority="39" dxfId="158" stopIfTrue="1">
      <formula>AND(AW57&lt;AZ57,AZ57&lt;&gt;"",AW57&lt;&gt;"")</formula>
    </cfRule>
  </conditionalFormatting>
  <conditionalFormatting sqref="O65:O66">
    <cfRule type="expression" priority="31" dxfId="156" stopIfTrue="1">
      <formula>AND(AW65=AZ65,AZ65&lt;&gt;"",AW65&lt;&gt;"")</formula>
    </cfRule>
    <cfRule type="expression" priority="32" dxfId="157" stopIfTrue="1">
      <formula>AND(AW65&gt;AZ65,AZ65&lt;&gt;"",AW65&lt;&gt;"")</formula>
    </cfRule>
    <cfRule type="expression" priority="33" dxfId="158" stopIfTrue="1">
      <formula>AND(AW65&lt;AZ65,AZ65&lt;&gt;"",AW65&lt;&gt;"")</formula>
    </cfRule>
  </conditionalFormatting>
  <conditionalFormatting sqref="AF65:AF66">
    <cfRule type="expression" priority="34" dxfId="156" stopIfTrue="1">
      <formula>AND(AW65=AZ65,AZ65&lt;&gt;"",AW65&lt;&gt;"")</formula>
    </cfRule>
    <cfRule type="expression" priority="35" dxfId="157" stopIfTrue="1">
      <formula>AND(AW65&lt;AZ65,AZ65&lt;&gt;"",AW65&lt;&gt;"")</formula>
    </cfRule>
    <cfRule type="expression" priority="36" dxfId="158" stopIfTrue="1">
      <formula>AND(AW65&gt;AZ65,AZ65&lt;&gt;"",AW65&lt;&gt;"")</formula>
    </cfRule>
  </conditionalFormatting>
  <conditionalFormatting sqref="O67">
    <cfRule type="expression" priority="25" dxfId="156" stopIfTrue="1">
      <formula>AND(AW67=AZ67,AZ67&lt;&gt;"",AW67&lt;&gt;"")</formula>
    </cfRule>
    <cfRule type="expression" priority="26" dxfId="157" stopIfTrue="1">
      <formula>AND(AW67&gt;AZ67,AZ67&lt;&gt;"",AW67&lt;&gt;"")</formula>
    </cfRule>
    <cfRule type="expression" priority="27" dxfId="158" stopIfTrue="1">
      <formula>AND(AW67&lt;AZ67,AZ67&lt;&gt;"",AW67&lt;&gt;"")</formula>
    </cfRule>
  </conditionalFormatting>
  <conditionalFormatting sqref="AF67">
    <cfRule type="expression" priority="28" dxfId="156" stopIfTrue="1">
      <formula>AND(AW67=AZ67,AZ67&lt;&gt;"",AW67&lt;&gt;"")</formula>
    </cfRule>
    <cfRule type="expression" priority="29" dxfId="157" stopIfTrue="1">
      <formula>AND(AW67&lt;AZ67,AZ67&lt;&gt;"",AW67&lt;&gt;"")</formula>
    </cfRule>
    <cfRule type="expression" priority="30" dxfId="158" stopIfTrue="1">
      <formula>AND(AW67&gt;AZ67,AZ67&lt;&gt;"",AW67&lt;&gt;"")</formula>
    </cfRule>
  </conditionalFormatting>
  <conditionalFormatting sqref="O74:O75">
    <cfRule type="expression" priority="19" dxfId="156" stopIfTrue="1">
      <formula>AND(AW74=AZ74,AZ74&lt;&gt;"",AW74&lt;&gt;"")</formula>
    </cfRule>
    <cfRule type="expression" priority="20" dxfId="157" stopIfTrue="1">
      <formula>AND(AW74&gt;AZ74,AZ74&lt;&gt;"",AW74&lt;&gt;"")</formula>
    </cfRule>
    <cfRule type="expression" priority="21" dxfId="158" stopIfTrue="1">
      <formula>AND(AW74&lt;AZ74,AZ74&lt;&gt;"",AW74&lt;&gt;"")</formula>
    </cfRule>
  </conditionalFormatting>
  <conditionalFormatting sqref="AF74:AF75">
    <cfRule type="expression" priority="22" dxfId="156" stopIfTrue="1">
      <formula>AND(AW74=AZ74,AZ74&lt;&gt;"",AW74&lt;&gt;"")</formula>
    </cfRule>
    <cfRule type="expression" priority="23" dxfId="157" stopIfTrue="1">
      <formula>AND(AW74&lt;AZ74,AZ74&lt;&gt;"",AW74&lt;&gt;"")</formula>
    </cfRule>
    <cfRule type="expression" priority="24" dxfId="158" stopIfTrue="1">
      <formula>AND(AW74&gt;AZ74,AZ74&lt;&gt;"",AW74&lt;&gt;"")</formula>
    </cfRule>
  </conditionalFormatting>
  <conditionalFormatting sqref="AF76">
    <cfRule type="expression" priority="16" dxfId="156" stopIfTrue="1">
      <formula>AND(AW76=AZ76,AZ76&lt;&gt;"",AW76&lt;&gt;"")</formula>
    </cfRule>
    <cfRule type="expression" priority="17" dxfId="157" stopIfTrue="1">
      <formula>AND(AW76&lt;AZ76,AZ76&lt;&gt;"",AW76&lt;&gt;"")</formula>
    </cfRule>
    <cfRule type="expression" priority="18" dxfId="158" stopIfTrue="1">
      <formula>AND(AW76&gt;AZ76,AZ76&lt;&gt;"",AW76&lt;&gt;"")</formula>
    </cfRule>
  </conditionalFormatting>
  <conditionalFormatting sqref="O76">
    <cfRule type="expression" priority="10" dxfId="156" stopIfTrue="1">
      <formula>AND(AW76=AZ76,AZ76&lt;&gt;"",AW76&lt;&gt;"")</formula>
    </cfRule>
    <cfRule type="expression" priority="11" dxfId="157" stopIfTrue="1">
      <formula>AND(AW76&gt;AZ76,AZ76&lt;&gt;"",AW76&lt;&gt;"")</formula>
    </cfRule>
    <cfRule type="expression" priority="12" dxfId="158" stopIfTrue="1">
      <formula>AND(AW76&lt;AZ76,AZ76&lt;&gt;"",AW76&lt;&gt;"")</formula>
    </cfRule>
  </conditionalFormatting>
  <conditionalFormatting sqref="O59">
    <cfRule type="expression" priority="4" dxfId="156" stopIfTrue="1">
      <formula>AND(AW59=AZ59,AZ59&lt;&gt;"",AW59&lt;&gt;"")</formula>
    </cfRule>
    <cfRule type="expression" priority="5" dxfId="157" stopIfTrue="1">
      <formula>AND(AW59&gt;AZ59,AZ59&lt;&gt;"",AW59&lt;&gt;"")</formula>
    </cfRule>
    <cfRule type="expression" priority="6" dxfId="158" stopIfTrue="1">
      <formula>AND(AW59&lt;AZ59,AZ59&lt;&gt;"",AW59&lt;&gt;"")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91" r:id="rId4"/>
  <headerFooter alignWithMargins="0">
    <oddFooter xml:space="preserve">&amp;L(c) fussballfan.net&amp;R&amp;P von &amp;N </oddFooter>
  </headerFooter>
  <rowBreaks count="1" manualBreakCount="1">
    <brk id="98" max="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LeitschJa</cp:lastModifiedBy>
  <cp:lastPrinted>2018-05-29T17:04:58Z</cp:lastPrinted>
  <dcterms:created xsi:type="dcterms:W3CDTF">2002-02-21T07:48:38Z</dcterms:created>
  <dcterms:modified xsi:type="dcterms:W3CDTF">2018-06-14T13:24:03Z</dcterms:modified>
  <cp:category/>
  <cp:version/>
  <cp:contentType/>
  <cp:contentStatus/>
</cp:coreProperties>
</file>